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charts/chart1.xml" ContentType="application/vnd.openxmlformats-officedocument.drawingml.chart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35" windowWidth="20115" windowHeight="7935" activeTab="4"/>
  </bookViews>
  <sheets>
    <sheet name="sheet1" sheetId="1" r:id="rId1"/>
    <sheet name="Sheet2" sheetId="2" r:id="rId2"/>
    <sheet name="Sheet3" sheetId="3" r:id="rId3"/>
    <sheet name="sheet4" sheetId="4" r:id="rId4"/>
    <sheet name="sheet5" sheetId="5" r:id="rId5"/>
    <sheet name="sheet6" sheetId="6" r:id="rId6"/>
    <sheet name="Rapport des réponses 1" sheetId="8" r:id="rId7"/>
  </sheets>
  <definedNames>
    <definedName name="solver_adj" localSheetId="3" hidden="1">sheet4!#REF!</definedName>
    <definedName name="solver_adj" localSheetId="4" hidden="1">sheet5!$F$5:$F$7</definedName>
    <definedName name="solver_adj" localSheetId="5" hidden="1">sheet6!$O$3:$O$5</definedName>
    <definedName name="solver_cvg" localSheetId="4" hidden="1">0.0001</definedName>
    <definedName name="solver_cvg" localSheetId="5" hidden="1">0.0001</definedName>
    <definedName name="solver_drv" localSheetId="4" hidden="1">1</definedName>
    <definedName name="solver_drv" localSheetId="5" hidden="1">1</definedName>
    <definedName name="solver_est" localSheetId="4" hidden="1">1</definedName>
    <definedName name="solver_est" localSheetId="5" hidden="1">1</definedName>
    <definedName name="solver_itr" localSheetId="4" hidden="1">100</definedName>
    <definedName name="solver_itr" localSheetId="5" hidden="1">100</definedName>
    <definedName name="solver_lhs1" localSheetId="3" hidden="1">sheet4!#REF!</definedName>
    <definedName name="solver_lhs1" localSheetId="4" hidden="1">sheet5!$F$5:$F$7</definedName>
    <definedName name="solver_lhs1" localSheetId="5" hidden="1">sheet6!$O$5</definedName>
    <definedName name="solver_lhs2" localSheetId="3" hidden="1">sheet4!#REF!</definedName>
    <definedName name="solver_lhs2" localSheetId="4" hidden="1">sheet5!$F$5:$F$7</definedName>
    <definedName name="solver_lhs2" localSheetId="5" hidden="1">sheet6!$O$3</definedName>
    <definedName name="solver_lhs3" localSheetId="3" hidden="1">sheet4!#REF!</definedName>
    <definedName name="solver_lhs3" localSheetId="4" hidden="1">sheet5!$F$5:$F$7</definedName>
    <definedName name="solver_lhs3" localSheetId="5" hidden="1">sheet6!$O$4</definedName>
    <definedName name="solver_lhs4" localSheetId="3" hidden="1">sheet4!#REF!</definedName>
    <definedName name="solver_lhs4" localSheetId="4" hidden="1">sheet5!$F$5:$F$7</definedName>
    <definedName name="solver_lhs4" localSheetId="5" hidden="1">sheet6!$O$7</definedName>
    <definedName name="solver_lhs5" localSheetId="5" hidden="1">sheet6!$O$3:$O$5</definedName>
    <definedName name="solver_lin" localSheetId="4" hidden="1">2</definedName>
    <definedName name="solver_lin" localSheetId="5" hidden="1">2</definedName>
    <definedName name="solver_neg" localSheetId="4" hidden="1">2</definedName>
    <definedName name="solver_neg" localSheetId="5" hidden="1">2</definedName>
    <definedName name="solver_num" localSheetId="3" hidden="1">4</definedName>
    <definedName name="solver_num" localSheetId="4" hidden="1">4</definedName>
    <definedName name="solver_num" localSheetId="5" hidden="1">4</definedName>
    <definedName name="solver_nwt" localSheetId="4" hidden="1">1</definedName>
    <definedName name="solver_nwt" localSheetId="5" hidden="1">1</definedName>
    <definedName name="solver_opt" localSheetId="3" hidden="1">sheet4!$L$3</definedName>
    <definedName name="solver_opt" localSheetId="4" hidden="1">sheet5!$F$3</definedName>
    <definedName name="solver_opt" localSheetId="5" hidden="1">sheet6!$L$3</definedName>
    <definedName name="solver_pre" localSheetId="4" hidden="1">0.000001</definedName>
    <definedName name="solver_pre" localSheetId="5" hidden="1">0.000001</definedName>
    <definedName name="solver_rel1" localSheetId="3" hidden="1">1</definedName>
    <definedName name="solver_rel1" localSheetId="4" hidden="1">1</definedName>
    <definedName name="solver_rel1" localSheetId="5" hidden="1">3</definedName>
    <definedName name="solver_rel2" localSheetId="3" hidden="1">3</definedName>
    <definedName name="solver_rel2" localSheetId="4" hidden="1">3</definedName>
    <definedName name="solver_rel2" localSheetId="5" hidden="1">3</definedName>
    <definedName name="solver_rel3" localSheetId="3" hidden="1">3</definedName>
    <definedName name="solver_rel3" localSheetId="4" hidden="1">3</definedName>
    <definedName name="solver_rel3" localSheetId="5" hidden="1">3</definedName>
    <definedName name="solver_rel4" localSheetId="3" hidden="1">3</definedName>
    <definedName name="solver_rel4" localSheetId="4" hidden="1">3</definedName>
    <definedName name="solver_rel4" localSheetId="5" hidden="1">1</definedName>
    <definedName name="solver_rel5" localSheetId="5" hidden="1">3</definedName>
    <definedName name="solver_rhs1" localSheetId="3" hidden="1">1</definedName>
    <definedName name="solver_rhs1" localSheetId="4" hidden="1">1</definedName>
    <definedName name="solver_rhs1" localSheetId="5" hidden="1">0</definedName>
    <definedName name="solver_rhs2" localSheetId="3" hidden="1">0</definedName>
    <definedName name="solver_rhs2" localSheetId="4" hidden="1">0</definedName>
    <definedName name="solver_rhs2" localSheetId="5" hidden="1">0</definedName>
    <definedName name="solver_rhs3" localSheetId="3" hidden="1">0</definedName>
    <definedName name="solver_rhs3" localSheetId="4" hidden="1">0</definedName>
    <definedName name="solver_rhs3" localSheetId="5" hidden="1">0</definedName>
    <definedName name="solver_rhs4" localSheetId="3" hidden="1">0</definedName>
    <definedName name="solver_rhs4" localSheetId="4" hidden="1">0</definedName>
    <definedName name="solver_rhs4" localSheetId="5" hidden="1">1</definedName>
    <definedName name="solver_rhs5" localSheetId="5" hidden="1">0</definedName>
    <definedName name="solver_scl" localSheetId="4" hidden="1">2</definedName>
    <definedName name="solver_scl" localSheetId="5" hidden="1">2</definedName>
    <definedName name="solver_sho" localSheetId="4" hidden="1">2</definedName>
    <definedName name="solver_sho" localSheetId="5" hidden="1">2</definedName>
    <definedName name="solver_tim" localSheetId="4" hidden="1">100</definedName>
    <definedName name="solver_tim" localSheetId="5" hidden="1">100</definedName>
    <definedName name="solver_tol" localSheetId="4" hidden="1">0.05</definedName>
    <definedName name="solver_tol" localSheetId="5" hidden="1">0.05</definedName>
    <definedName name="solver_typ" localSheetId="3" hidden="1">1</definedName>
    <definedName name="solver_typ" localSheetId="4" hidden="1">1</definedName>
    <definedName name="solver_typ" localSheetId="5" hidden="1">1</definedName>
    <definedName name="solver_val" localSheetId="3" hidden="1">0</definedName>
    <definedName name="solver_val" localSheetId="4" hidden="1">0</definedName>
    <definedName name="solver_val" localSheetId="5" hidden="1">0</definedName>
  </definedNames>
  <calcPr calcId="124519"/>
</workbook>
</file>

<file path=xl/calcChain.xml><?xml version="1.0" encoding="utf-8"?>
<calcChain xmlns="http://schemas.openxmlformats.org/spreadsheetml/2006/main">
  <c r="R3" i="8"/>
  <c r="O7" i="6"/>
  <c r="C219" i="5"/>
  <c r="J219" s="1"/>
  <c r="C218"/>
  <c r="J218" s="1"/>
  <c r="C217"/>
  <c r="J217" s="1"/>
  <c r="C216"/>
  <c r="J216" s="1"/>
  <c r="C215"/>
  <c r="J215" s="1"/>
  <c r="C214"/>
  <c r="J214" s="1"/>
  <c r="C213"/>
  <c r="J213" s="1"/>
  <c r="C212"/>
  <c r="J212" s="1"/>
  <c r="C211"/>
  <c r="J211" s="1"/>
  <c r="C210"/>
  <c r="J210" s="1"/>
  <c r="C209"/>
  <c r="J209" s="1"/>
  <c r="C208"/>
  <c r="J208" s="1"/>
  <c r="C207"/>
  <c r="J207" s="1"/>
  <c r="C206"/>
  <c r="J206" s="1"/>
  <c r="C205"/>
  <c r="J205" s="1"/>
  <c r="C204"/>
  <c r="J204" s="1"/>
  <c r="C203"/>
  <c r="J203" s="1"/>
  <c r="C202"/>
  <c r="J202" s="1"/>
  <c r="C201"/>
  <c r="J201" s="1"/>
  <c r="C200"/>
  <c r="J200" s="1"/>
  <c r="C199"/>
  <c r="J199" s="1"/>
  <c r="C198"/>
  <c r="J198" s="1"/>
  <c r="C197"/>
  <c r="J197" s="1"/>
  <c r="C196"/>
  <c r="J196" s="1"/>
  <c r="C195"/>
  <c r="J195" s="1"/>
  <c r="C194"/>
  <c r="J194" s="1"/>
  <c r="C193"/>
  <c r="J193" s="1"/>
  <c r="C192"/>
  <c r="J192" s="1"/>
  <c r="C191"/>
  <c r="J191" s="1"/>
  <c r="C190"/>
  <c r="J190" s="1"/>
  <c r="C189"/>
  <c r="J189" s="1"/>
  <c r="C188"/>
  <c r="J188" s="1"/>
  <c r="C187"/>
  <c r="J187" s="1"/>
  <c r="C186"/>
  <c r="J186" s="1"/>
  <c r="C185"/>
  <c r="J185" s="1"/>
  <c r="C184"/>
  <c r="J184" s="1"/>
  <c r="C183"/>
  <c r="J183" s="1"/>
  <c r="C182"/>
  <c r="J182" s="1"/>
  <c r="C181"/>
  <c r="J181" s="1"/>
  <c r="C180"/>
  <c r="J180" s="1"/>
  <c r="C179"/>
  <c r="J179" s="1"/>
  <c r="C178"/>
  <c r="J178" s="1"/>
  <c r="C177"/>
  <c r="J177" s="1"/>
  <c r="C176"/>
  <c r="J176" s="1"/>
  <c r="C175"/>
  <c r="J175" s="1"/>
  <c r="C174"/>
  <c r="J174" s="1"/>
  <c r="C173"/>
  <c r="J173" s="1"/>
  <c r="C172"/>
  <c r="J172" s="1"/>
  <c r="C171"/>
  <c r="J171" s="1"/>
  <c r="C170"/>
  <c r="J170" s="1"/>
  <c r="C169"/>
  <c r="J169" s="1"/>
  <c r="C168"/>
  <c r="J168" s="1"/>
  <c r="C167"/>
  <c r="J167" s="1"/>
  <c r="C166"/>
  <c r="J166" s="1"/>
  <c r="C165"/>
  <c r="J165" s="1"/>
  <c r="C164"/>
  <c r="J164" s="1"/>
  <c r="C163"/>
  <c r="J163" s="1"/>
  <c r="C162"/>
  <c r="J162" s="1"/>
  <c r="C161"/>
  <c r="J161" s="1"/>
  <c r="C160"/>
  <c r="J160" s="1"/>
  <c r="C159"/>
  <c r="J159" s="1"/>
  <c r="C158"/>
  <c r="J158" s="1"/>
  <c r="C157"/>
  <c r="J157" s="1"/>
  <c r="C156"/>
  <c r="J156" s="1"/>
  <c r="C155"/>
  <c r="J155" s="1"/>
  <c r="C154"/>
  <c r="J154" s="1"/>
  <c r="C153"/>
  <c r="J153" s="1"/>
  <c r="C152"/>
  <c r="J152" s="1"/>
  <c r="C151"/>
  <c r="J151" s="1"/>
  <c r="C150"/>
  <c r="J150" s="1"/>
  <c r="C149"/>
  <c r="J149" s="1"/>
  <c r="C148"/>
  <c r="J148" s="1"/>
  <c r="C147"/>
  <c r="J147" s="1"/>
  <c r="C146"/>
  <c r="J146" s="1"/>
  <c r="C145"/>
  <c r="J145" s="1"/>
  <c r="C144"/>
  <c r="J144" s="1"/>
  <c r="C143"/>
  <c r="J143" s="1"/>
  <c r="C142"/>
  <c r="J142" s="1"/>
  <c r="C141"/>
  <c r="J141" s="1"/>
  <c r="C140"/>
  <c r="J140" s="1"/>
  <c r="C139"/>
  <c r="J139" s="1"/>
  <c r="C138"/>
  <c r="J138" s="1"/>
  <c r="C137"/>
  <c r="J137" s="1"/>
  <c r="C136"/>
  <c r="J136" s="1"/>
  <c r="C135"/>
  <c r="J135" s="1"/>
  <c r="C134"/>
  <c r="J134" s="1"/>
  <c r="C133"/>
  <c r="J133" s="1"/>
  <c r="C132"/>
  <c r="J132" s="1"/>
  <c r="C131"/>
  <c r="J131" s="1"/>
  <c r="C130"/>
  <c r="J130" s="1"/>
  <c r="C129"/>
  <c r="J129" s="1"/>
  <c r="C128"/>
  <c r="J128" s="1"/>
  <c r="C127"/>
  <c r="J127" s="1"/>
  <c r="C126"/>
  <c r="J126" s="1"/>
  <c r="C125"/>
  <c r="J125" s="1"/>
  <c r="C124"/>
  <c r="J124" s="1"/>
  <c r="C123"/>
  <c r="J123" s="1"/>
  <c r="C122"/>
  <c r="J122" s="1"/>
  <c r="C121"/>
  <c r="J121" s="1"/>
  <c r="C120"/>
  <c r="J120" s="1"/>
  <c r="C119"/>
  <c r="J119" s="1"/>
  <c r="C118"/>
  <c r="J118" s="1"/>
  <c r="C117"/>
  <c r="J117" s="1"/>
  <c r="C116"/>
  <c r="J116" s="1"/>
  <c r="C115"/>
  <c r="J115" s="1"/>
  <c r="C114"/>
  <c r="J114" s="1"/>
  <c r="C113"/>
  <c r="J113" s="1"/>
  <c r="C112"/>
  <c r="J112" s="1"/>
  <c r="C111"/>
  <c r="J111" s="1"/>
  <c r="C110"/>
  <c r="J110" s="1"/>
  <c r="C109"/>
  <c r="J109" s="1"/>
  <c r="C108"/>
  <c r="J108" s="1"/>
  <c r="C107"/>
  <c r="J107" s="1"/>
  <c r="C106"/>
  <c r="J106" s="1"/>
  <c r="C105"/>
  <c r="J105" s="1"/>
  <c r="C104"/>
  <c r="J104" s="1"/>
  <c r="C103"/>
  <c r="J103" s="1"/>
  <c r="C102"/>
  <c r="J102" s="1"/>
  <c r="C101"/>
  <c r="J101" s="1"/>
  <c r="C100"/>
  <c r="J100" s="1"/>
  <c r="C99"/>
  <c r="J99" s="1"/>
  <c r="C98"/>
  <c r="J98" s="1"/>
  <c r="C97"/>
  <c r="J97" s="1"/>
  <c r="C96"/>
  <c r="J96" s="1"/>
  <c r="C95"/>
  <c r="J95" s="1"/>
  <c r="C94"/>
  <c r="J94" s="1"/>
  <c r="C93"/>
  <c r="J93" s="1"/>
  <c r="C92"/>
  <c r="J92" s="1"/>
  <c r="C91"/>
  <c r="J91" s="1"/>
  <c r="C90"/>
  <c r="J90" s="1"/>
  <c r="C89"/>
  <c r="J89" s="1"/>
  <c r="C88"/>
  <c r="J88" s="1"/>
  <c r="C87"/>
  <c r="J87" s="1"/>
  <c r="C86"/>
  <c r="J86" s="1"/>
  <c r="C85"/>
  <c r="J85" s="1"/>
  <c r="C84"/>
  <c r="J84" s="1"/>
  <c r="C83"/>
  <c r="J83" s="1"/>
  <c r="C82"/>
  <c r="J82" s="1"/>
  <c r="C81"/>
  <c r="J81" s="1"/>
  <c r="C80"/>
  <c r="J80" s="1"/>
  <c r="C79"/>
  <c r="J79" s="1"/>
  <c r="C78"/>
  <c r="J78" s="1"/>
  <c r="C77"/>
  <c r="J77" s="1"/>
  <c r="C76"/>
  <c r="J76" s="1"/>
  <c r="C75"/>
  <c r="J75" s="1"/>
  <c r="C74"/>
  <c r="J74" s="1"/>
  <c r="C73"/>
  <c r="J73" s="1"/>
  <c r="C72"/>
  <c r="J72" s="1"/>
  <c r="C71"/>
  <c r="J71" s="1"/>
  <c r="C70"/>
  <c r="J70" s="1"/>
  <c r="C69"/>
  <c r="J69" s="1"/>
  <c r="C68"/>
  <c r="J68" s="1"/>
  <c r="C67"/>
  <c r="J67" s="1"/>
  <c r="C66"/>
  <c r="J66" s="1"/>
  <c r="C65"/>
  <c r="J65" s="1"/>
  <c r="C64"/>
  <c r="J64" s="1"/>
  <c r="C63"/>
  <c r="J63" s="1"/>
  <c r="C62"/>
  <c r="J62" s="1"/>
  <c r="C61"/>
  <c r="J61" s="1"/>
  <c r="C60"/>
  <c r="J60" s="1"/>
  <c r="C59"/>
  <c r="J59" s="1"/>
  <c r="C58"/>
  <c r="J58" s="1"/>
  <c r="C57"/>
  <c r="J57" s="1"/>
  <c r="C56"/>
  <c r="J56" s="1"/>
  <c r="C55"/>
  <c r="J55" s="1"/>
  <c r="C54"/>
  <c r="J54" s="1"/>
  <c r="C53"/>
  <c r="J53" s="1"/>
  <c r="C52"/>
  <c r="J52" s="1"/>
  <c r="C51"/>
  <c r="J51" s="1"/>
  <c r="C50"/>
  <c r="J50" s="1"/>
  <c r="C49"/>
  <c r="J49" s="1"/>
  <c r="C48"/>
  <c r="J48" s="1"/>
  <c r="C47"/>
  <c r="J47" s="1"/>
  <c r="C46"/>
  <c r="J46" s="1"/>
  <c r="C45"/>
  <c r="J45" s="1"/>
  <c r="C44"/>
  <c r="J44" s="1"/>
  <c r="C43"/>
  <c r="J43" s="1"/>
  <c r="C42"/>
  <c r="J42" s="1"/>
  <c r="C41"/>
  <c r="J41" s="1"/>
  <c r="C40"/>
  <c r="J40" s="1"/>
  <c r="C39"/>
  <c r="J39" s="1"/>
  <c r="C38"/>
  <c r="J38" s="1"/>
  <c r="C37"/>
  <c r="J37" s="1"/>
  <c r="C36"/>
  <c r="J36" s="1"/>
  <c r="C35"/>
  <c r="J35" s="1"/>
  <c r="C34"/>
  <c r="J34" s="1"/>
  <c r="C33"/>
  <c r="J33" s="1"/>
  <c r="C32"/>
  <c r="J32" s="1"/>
  <c r="C31"/>
  <c r="J31" s="1"/>
  <c r="C30"/>
  <c r="J30" s="1"/>
  <c r="C29"/>
  <c r="J29" s="1"/>
  <c r="C28"/>
  <c r="J28" s="1"/>
  <c r="C27"/>
  <c r="J27" s="1"/>
  <c r="C26"/>
  <c r="J26" s="1"/>
  <c r="C25"/>
  <c r="J25" s="1"/>
  <c r="C24"/>
  <c r="J24" s="1"/>
  <c r="C23"/>
  <c r="J23" s="1"/>
  <c r="C22"/>
  <c r="J22" s="1"/>
  <c r="C21"/>
  <c r="J21" s="1"/>
  <c r="C20"/>
  <c r="J20" s="1"/>
  <c r="C19"/>
  <c r="J19" s="1"/>
  <c r="C18"/>
  <c r="J18" s="1"/>
  <c r="C17"/>
  <c r="J17" s="1"/>
  <c r="C16"/>
  <c r="J16" s="1"/>
  <c r="C15"/>
  <c r="J15" s="1"/>
  <c r="C14"/>
  <c r="J14" s="1"/>
  <c r="C13"/>
  <c r="J13" s="1"/>
  <c r="C12"/>
  <c r="J12" s="1"/>
  <c r="C11"/>
  <c r="J11" s="1"/>
  <c r="C10"/>
  <c r="J10" s="1"/>
  <c r="C9"/>
  <c r="J9" s="1"/>
  <c r="C8"/>
  <c r="J8" s="1"/>
  <c r="C7"/>
  <c r="J7" s="1"/>
  <c r="C6"/>
  <c r="J6" s="1"/>
  <c r="C5"/>
  <c r="J5" s="1"/>
  <c r="C4"/>
  <c r="J4" s="1"/>
  <c r="C3"/>
  <c r="J3" s="1"/>
  <c r="K3" l="1"/>
  <c r="K4" s="1"/>
  <c r="H6" i="6" l="1"/>
  <c r="H4"/>
  <c r="N4" i="5"/>
  <c r="L4"/>
  <c r="K5"/>
  <c r="M4"/>
  <c r="H5" i="6" l="1"/>
  <c r="H7"/>
  <c r="N5" i="5"/>
  <c r="L5"/>
  <c r="M5"/>
  <c r="K6"/>
  <c r="N6" l="1"/>
  <c r="L6"/>
  <c r="M6"/>
  <c r="K7"/>
  <c r="H9" i="6" l="1"/>
  <c r="H8"/>
  <c r="N7" i="5"/>
  <c r="L7"/>
  <c r="M7"/>
  <c r="K8"/>
  <c r="H10" i="6" l="1"/>
  <c r="N8" i="5"/>
  <c r="L8"/>
  <c r="K9"/>
  <c r="M8"/>
  <c r="H11" i="6" l="1"/>
  <c r="N9" i="5"/>
  <c r="L9"/>
  <c r="M9"/>
  <c r="K10"/>
  <c r="H12" i="6" l="1"/>
  <c r="N10" i="5"/>
  <c r="L10"/>
  <c r="M10"/>
  <c r="K11"/>
  <c r="H13" i="6" l="1"/>
  <c r="N11" i="5"/>
  <c r="L11"/>
  <c r="M11"/>
  <c r="K12"/>
  <c r="H14" i="6" l="1"/>
  <c r="N12" i="5"/>
  <c r="L12"/>
  <c r="M12"/>
  <c r="K13"/>
  <c r="H15" i="6" l="1"/>
  <c r="N13" i="5"/>
  <c r="L13"/>
  <c r="M13"/>
  <c r="K14"/>
  <c r="H16" i="6" l="1"/>
  <c r="N14" i="5"/>
  <c r="L14"/>
  <c r="M14"/>
  <c r="K15"/>
  <c r="H17" i="6" l="1"/>
  <c r="N15" i="5"/>
  <c r="L15"/>
  <c r="M15"/>
  <c r="K16"/>
  <c r="H18" i="6" l="1"/>
  <c r="N16" i="5"/>
  <c r="L16"/>
  <c r="M16"/>
  <c r="K17"/>
  <c r="H19" i="6" l="1"/>
  <c r="N17" i="5"/>
  <c r="L17"/>
  <c r="M17"/>
  <c r="K18"/>
  <c r="H20" i="6" l="1"/>
  <c r="N18" i="5"/>
  <c r="L18"/>
  <c r="M18"/>
  <c r="K19"/>
  <c r="N19" l="1"/>
  <c r="L19"/>
  <c r="M19"/>
  <c r="K20"/>
  <c r="H21" i="6" l="1"/>
  <c r="N20" i="5"/>
  <c r="L20"/>
  <c r="M20"/>
  <c r="K21"/>
  <c r="H22" i="6" l="1"/>
  <c r="N21" i="5"/>
  <c r="L21"/>
  <c r="M21"/>
  <c r="K22"/>
  <c r="H23" i="6" l="1"/>
  <c r="N22" i="5"/>
  <c r="L22"/>
  <c r="M22"/>
  <c r="K23"/>
  <c r="H24" i="6" l="1"/>
  <c r="N23" i="5"/>
  <c r="L23"/>
  <c r="M23"/>
  <c r="K24"/>
  <c r="H25" i="6" l="1"/>
  <c r="N24" i="5"/>
  <c r="L24"/>
  <c r="K25"/>
  <c r="M24"/>
  <c r="H26" i="6" l="1"/>
  <c r="N25" i="5"/>
  <c r="L25"/>
  <c r="M25"/>
  <c r="K26"/>
  <c r="H27" i="6" l="1"/>
  <c r="N26" i="5"/>
  <c r="L26"/>
  <c r="K27"/>
  <c r="M26"/>
  <c r="H28" i="6" l="1"/>
  <c r="N27" i="5"/>
  <c r="L27"/>
  <c r="K28"/>
  <c r="M27"/>
  <c r="H29" i="6" l="1"/>
  <c r="N28" i="5"/>
  <c r="L28"/>
  <c r="K29"/>
  <c r="M28"/>
  <c r="H30" i="6" l="1"/>
  <c r="N29" i="5"/>
  <c r="L29"/>
  <c r="M29"/>
  <c r="K30"/>
  <c r="H31" i="6" l="1"/>
  <c r="N30" i="5"/>
  <c r="L30"/>
  <c r="K31"/>
  <c r="M30"/>
  <c r="H32" i="6" l="1"/>
  <c r="N31" i="5"/>
  <c r="L31"/>
  <c r="K32"/>
  <c r="M31"/>
  <c r="H33" i="6" l="1"/>
  <c r="N32" i="5"/>
  <c r="L32"/>
  <c r="K33"/>
  <c r="M32"/>
  <c r="H34" i="6" l="1"/>
  <c r="N33" i="5"/>
  <c r="L33"/>
  <c r="M33"/>
  <c r="K34"/>
  <c r="H35" i="6" l="1"/>
  <c r="N34" i="5"/>
  <c r="L34"/>
  <c r="K35"/>
  <c r="M34"/>
  <c r="H36" i="6" l="1"/>
  <c r="N35" i="5"/>
  <c r="L35"/>
  <c r="K36"/>
  <c r="M35"/>
  <c r="H37" i="6" l="1"/>
  <c r="N36" i="5"/>
  <c r="L36"/>
  <c r="K37"/>
  <c r="M36"/>
  <c r="H38" i="6" l="1"/>
  <c r="N37" i="5"/>
  <c r="L37"/>
  <c r="K38"/>
  <c r="M37"/>
  <c r="H39" i="6" l="1"/>
  <c r="N38" i="5"/>
  <c r="L38"/>
  <c r="K39"/>
  <c r="M38"/>
  <c r="H40" i="6" l="1"/>
  <c r="N39" i="5"/>
  <c r="L39"/>
  <c r="K40"/>
  <c r="M39"/>
  <c r="H41" i="6" l="1"/>
  <c r="N40" i="5"/>
  <c r="L40"/>
  <c r="K41"/>
  <c r="M40"/>
  <c r="H42" i="6" l="1"/>
  <c r="N41" i="5"/>
  <c r="L41"/>
  <c r="K42"/>
  <c r="M41"/>
  <c r="H43" i="6" l="1"/>
  <c r="N42" i="5"/>
  <c r="L42"/>
  <c r="K43"/>
  <c r="M42"/>
  <c r="H44" i="6" l="1"/>
  <c r="N43" i="5"/>
  <c r="L43"/>
  <c r="K44"/>
  <c r="M43"/>
  <c r="H45" i="6" l="1"/>
  <c r="N44" i="5"/>
  <c r="L44"/>
  <c r="K45"/>
  <c r="M44"/>
  <c r="H46" i="6" l="1"/>
  <c r="N45" i="5"/>
  <c r="L45"/>
  <c r="K46"/>
  <c r="M45"/>
  <c r="H47" i="6" l="1"/>
  <c r="N46" i="5"/>
  <c r="L46"/>
  <c r="K47"/>
  <c r="M46"/>
  <c r="H48" i="6" l="1"/>
  <c r="N47" i="5"/>
  <c r="L47"/>
  <c r="K48"/>
  <c r="M47"/>
  <c r="H49" i="6" l="1"/>
  <c r="N48" i="5"/>
  <c r="L48"/>
  <c r="K49"/>
  <c r="M48"/>
  <c r="H50" i="6" l="1"/>
  <c r="N49" i="5"/>
  <c r="L49"/>
  <c r="K50"/>
  <c r="M49"/>
  <c r="H51" i="6" l="1"/>
  <c r="N50" i="5"/>
  <c r="L50"/>
  <c r="K51"/>
  <c r="M50"/>
  <c r="H52" i="6" l="1"/>
  <c r="N51" i="5"/>
  <c r="L51"/>
  <c r="K52"/>
  <c r="M51"/>
  <c r="H53" i="6" l="1"/>
  <c r="N52" i="5"/>
  <c r="L52"/>
  <c r="K53"/>
  <c r="M52"/>
  <c r="H54" i="6" l="1"/>
  <c r="N53" i="5"/>
  <c r="L53"/>
  <c r="K54"/>
  <c r="M53"/>
  <c r="H55" i="6" l="1"/>
  <c r="N54" i="5"/>
  <c r="L54"/>
  <c r="K55"/>
  <c r="M54"/>
  <c r="H56" i="6" l="1"/>
  <c r="N55" i="5"/>
  <c r="L55"/>
  <c r="K56"/>
  <c r="M55"/>
  <c r="H57" i="6" l="1"/>
  <c r="N56" i="5"/>
  <c r="L56"/>
  <c r="K57"/>
  <c r="M56"/>
  <c r="H58" i="6" l="1"/>
  <c r="N57" i="5"/>
  <c r="L57"/>
  <c r="K58"/>
  <c r="M57"/>
  <c r="H59" i="6" l="1"/>
  <c r="N58" i="5"/>
  <c r="L58"/>
  <c r="K59"/>
  <c r="M58"/>
  <c r="H60" i="6" l="1"/>
  <c r="N59" i="5"/>
  <c r="L59"/>
  <c r="K60"/>
  <c r="M59"/>
  <c r="H61" i="6" l="1"/>
  <c r="N60" i="5"/>
  <c r="L60"/>
  <c r="K61"/>
  <c r="M60"/>
  <c r="H62" i="6" l="1"/>
  <c r="N61" i="5"/>
  <c r="L61"/>
  <c r="K62"/>
  <c r="M61"/>
  <c r="H63" i="6" l="1"/>
  <c r="N62" i="5"/>
  <c r="L62"/>
  <c r="K63"/>
  <c r="M62"/>
  <c r="H64" i="6" l="1"/>
  <c r="N63" i="5"/>
  <c r="L63"/>
  <c r="K64"/>
  <c r="M63"/>
  <c r="H65" i="6" l="1"/>
  <c r="N64" i="5"/>
  <c r="L64"/>
  <c r="K65"/>
  <c r="M64"/>
  <c r="H66" i="6" l="1"/>
  <c r="N65" i="5"/>
  <c r="L65"/>
  <c r="K66"/>
  <c r="M65"/>
  <c r="H67" i="6" l="1"/>
  <c r="N66" i="5"/>
  <c r="L66"/>
  <c r="K67"/>
  <c r="M66"/>
  <c r="H68" i="6" l="1"/>
  <c r="N67" i="5"/>
  <c r="L67"/>
  <c r="K68"/>
  <c r="M67"/>
  <c r="H69" i="6" l="1"/>
  <c r="N68" i="5"/>
  <c r="L68"/>
  <c r="K69"/>
  <c r="M68"/>
  <c r="H70" i="6" l="1"/>
  <c r="N69" i="5"/>
  <c r="L69"/>
  <c r="K70"/>
  <c r="M69"/>
  <c r="H71" i="6" l="1"/>
  <c r="N70" i="5"/>
  <c r="L70"/>
  <c r="K71"/>
  <c r="M70"/>
  <c r="H72" i="6" l="1"/>
  <c r="N71" i="5"/>
  <c r="L71"/>
  <c r="K72"/>
  <c r="M71"/>
  <c r="H73" i="6" l="1"/>
  <c r="N72" i="5"/>
  <c r="L72"/>
  <c r="K73"/>
  <c r="M72"/>
  <c r="H74" i="6" l="1"/>
  <c r="N73" i="5"/>
  <c r="L73"/>
  <c r="K74"/>
  <c r="M73"/>
  <c r="H75" i="6" l="1"/>
  <c r="N74" i="5"/>
  <c r="L74"/>
  <c r="K75"/>
  <c r="M74"/>
  <c r="H76" i="6" l="1"/>
  <c r="N75" i="5"/>
  <c r="L75"/>
  <c r="K76"/>
  <c r="M75"/>
  <c r="H77" i="6" l="1"/>
  <c r="N76" i="5"/>
  <c r="L76"/>
  <c r="K77"/>
  <c r="M76"/>
  <c r="H78" i="6" l="1"/>
  <c r="N77" i="5"/>
  <c r="L77"/>
  <c r="K78"/>
  <c r="M77"/>
  <c r="H79" i="6" l="1"/>
  <c r="N78" i="5"/>
  <c r="L78"/>
  <c r="K79"/>
  <c r="M78"/>
  <c r="H80" i="6" l="1"/>
  <c r="N79" i="5"/>
  <c r="L79"/>
  <c r="K80"/>
  <c r="M79"/>
  <c r="H81" i="6" l="1"/>
  <c r="N80" i="5"/>
  <c r="L80"/>
  <c r="K81"/>
  <c r="M80"/>
  <c r="H82" i="6" l="1"/>
  <c r="N81" i="5"/>
  <c r="L81"/>
  <c r="K82"/>
  <c r="M81"/>
  <c r="H83" i="6" l="1"/>
  <c r="N82" i="5"/>
  <c r="L82"/>
  <c r="K83"/>
  <c r="M82"/>
  <c r="H84" i="6" l="1"/>
  <c r="N83" i="5"/>
  <c r="L83"/>
  <c r="K84"/>
  <c r="M83"/>
  <c r="H85" i="6" l="1"/>
  <c r="N84" i="5"/>
  <c r="L84"/>
  <c r="K85"/>
  <c r="M84"/>
  <c r="H86" i="6" l="1"/>
  <c r="N85" i="5"/>
  <c r="L85"/>
  <c r="K86"/>
  <c r="M85"/>
  <c r="H87" i="6" l="1"/>
  <c r="N86" i="5"/>
  <c r="L86"/>
  <c r="K87"/>
  <c r="M86"/>
  <c r="H88" i="6" l="1"/>
  <c r="N87" i="5"/>
  <c r="L87"/>
  <c r="K88"/>
  <c r="M87"/>
  <c r="H89" i="6" l="1"/>
  <c r="N88" i="5"/>
  <c r="L88"/>
  <c r="K89"/>
  <c r="M88"/>
  <c r="H90" i="6" l="1"/>
  <c r="N89" i="5"/>
  <c r="L89"/>
  <c r="K90"/>
  <c r="M89"/>
  <c r="H91" i="6" l="1"/>
  <c r="N90" i="5"/>
  <c r="L90"/>
  <c r="K91"/>
  <c r="M90"/>
  <c r="H92" i="6" l="1"/>
  <c r="N91" i="5"/>
  <c r="L91"/>
  <c r="K92"/>
  <c r="M91"/>
  <c r="H93" i="6" l="1"/>
  <c r="N92" i="5"/>
  <c r="L92"/>
  <c r="K93"/>
  <c r="M92"/>
  <c r="H94" i="6" l="1"/>
  <c r="N93" i="5"/>
  <c r="L93"/>
  <c r="K94"/>
  <c r="M93"/>
  <c r="H95" i="6" l="1"/>
  <c r="N94" i="5"/>
  <c r="L94"/>
  <c r="K95"/>
  <c r="M94"/>
  <c r="H96" i="6" l="1"/>
  <c r="N95" i="5"/>
  <c r="L95"/>
  <c r="K96"/>
  <c r="M95"/>
  <c r="H97" i="6" l="1"/>
  <c r="N96" i="5"/>
  <c r="L96"/>
  <c r="K97"/>
  <c r="M96"/>
  <c r="H98" i="6" l="1"/>
  <c r="N97" i="5"/>
  <c r="L97"/>
  <c r="K98"/>
  <c r="M97"/>
  <c r="H99" i="6" l="1"/>
  <c r="N98" i="5"/>
  <c r="L98"/>
  <c r="K99"/>
  <c r="M98"/>
  <c r="H100" i="6" l="1"/>
  <c r="N99" i="5"/>
  <c r="L99"/>
  <c r="K100"/>
  <c r="M99"/>
  <c r="H101" i="6" l="1"/>
  <c r="N100" i="5"/>
  <c r="L100"/>
  <c r="K101"/>
  <c r="M100"/>
  <c r="H102" i="6" l="1"/>
  <c r="N101" i="5"/>
  <c r="L101"/>
  <c r="K102"/>
  <c r="M101"/>
  <c r="H103" i="6" l="1"/>
  <c r="N102" i="5"/>
  <c r="L102"/>
  <c r="K103"/>
  <c r="M102"/>
  <c r="H104" i="6" l="1"/>
  <c r="N103" i="5"/>
  <c r="L103"/>
  <c r="K104"/>
  <c r="M103"/>
  <c r="H105" i="6" l="1"/>
  <c r="N104" i="5"/>
  <c r="L104"/>
  <c r="K105"/>
  <c r="M104"/>
  <c r="H106" i="6" l="1"/>
  <c r="N105" i="5"/>
  <c r="L105"/>
  <c r="K106"/>
  <c r="M105"/>
  <c r="H107" i="6" l="1"/>
  <c r="N106" i="5"/>
  <c r="L106"/>
  <c r="K107"/>
  <c r="M106"/>
  <c r="H108" i="6" l="1"/>
  <c r="N107" i="5"/>
  <c r="L107"/>
  <c r="M107"/>
  <c r="K108"/>
  <c r="H109" i="6" l="1"/>
  <c r="N108" i="5"/>
  <c r="L108"/>
  <c r="K109"/>
  <c r="M108"/>
  <c r="H110" i="6" l="1"/>
  <c r="N109" i="5"/>
  <c r="L109"/>
  <c r="M109"/>
  <c r="K110"/>
  <c r="H111" i="6" l="1"/>
  <c r="N110" i="5"/>
  <c r="L110"/>
  <c r="K111"/>
  <c r="M110"/>
  <c r="H112" i="6" l="1"/>
  <c r="N111" i="5"/>
  <c r="L111"/>
  <c r="K112"/>
  <c r="M111"/>
  <c r="H113" i="6" l="1"/>
  <c r="N112" i="5"/>
  <c r="L112"/>
  <c r="K113"/>
  <c r="M112"/>
  <c r="H114" i="6" l="1"/>
  <c r="N113" i="5"/>
  <c r="L113"/>
  <c r="M113"/>
  <c r="K114"/>
  <c r="H115" i="6" l="1"/>
  <c r="N114" i="5"/>
  <c r="L114"/>
  <c r="K115"/>
  <c r="M114"/>
  <c r="H116" i="6" l="1"/>
  <c r="N115" i="5"/>
  <c r="L115"/>
  <c r="K116"/>
  <c r="M115"/>
  <c r="H117" i="6" l="1"/>
  <c r="N116" i="5"/>
  <c r="L116"/>
  <c r="K117"/>
  <c r="M116"/>
  <c r="H118" i="6" l="1"/>
  <c r="N117" i="5"/>
  <c r="L117"/>
  <c r="M117"/>
  <c r="K118"/>
  <c r="H119" i="6" l="1"/>
  <c r="N118" i="5"/>
  <c r="L118"/>
  <c r="K119"/>
  <c r="M118"/>
  <c r="H120" i="6" l="1"/>
  <c r="N119" i="5"/>
  <c r="L119"/>
  <c r="K120"/>
  <c r="M119"/>
  <c r="H121" i="6" l="1"/>
  <c r="N120" i="5"/>
  <c r="L120"/>
  <c r="K121"/>
  <c r="M120"/>
  <c r="H122" i="6" l="1"/>
  <c r="N121" i="5"/>
  <c r="L121"/>
  <c r="K122"/>
  <c r="M121"/>
  <c r="H123" i="6" l="1"/>
  <c r="N122" i="5"/>
  <c r="L122"/>
  <c r="K123"/>
  <c r="M122"/>
  <c r="H124" i="6" l="1"/>
  <c r="N123" i="5"/>
  <c r="L123"/>
  <c r="M123"/>
  <c r="K124"/>
  <c r="H125" i="6" l="1"/>
  <c r="N124" i="5"/>
  <c r="L124"/>
  <c r="K125"/>
  <c r="M124"/>
  <c r="H126" i="6" l="1"/>
  <c r="N125" i="5"/>
  <c r="L125"/>
  <c r="M125"/>
  <c r="K126"/>
  <c r="H127" i="6" l="1"/>
  <c r="N126" i="5"/>
  <c r="L126"/>
  <c r="K127"/>
  <c r="M126"/>
  <c r="H128" i="6" l="1"/>
  <c r="N127" i="5"/>
  <c r="L127"/>
  <c r="M127"/>
  <c r="K128"/>
  <c r="H129" i="6" l="1"/>
  <c r="N128" i="5"/>
  <c r="L128"/>
  <c r="K129"/>
  <c r="M128"/>
  <c r="H130" i="6" l="1"/>
  <c r="N129" i="5"/>
  <c r="L129"/>
  <c r="M129"/>
  <c r="K130"/>
  <c r="H131" i="6" l="1"/>
  <c r="N130" i="5"/>
  <c r="L130"/>
  <c r="K131"/>
  <c r="M130"/>
  <c r="H132" i="6" l="1"/>
  <c r="N131" i="5"/>
  <c r="L131"/>
  <c r="M131"/>
  <c r="K132"/>
  <c r="H133" i="6" l="1"/>
  <c r="N132" i="5"/>
  <c r="L132"/>
  <c r="K133"/>
  <c r="M132"/>
  <c r="H134" i="6" l="1"/>
  <c r="N133" i="5"/>
  <c r="L133"/>
  <c r="M133"/>
  <c r="K134"/>
  <c r="H135" i="6" l="1"/>
  <c r="N134" i="5"/>
  <c r="L134"/>
  <c r="K135"/>
  <c r="M134"/>
  <c r="H136" i="6" l="1"/>
  <c r="N135" i="5"/>
  <c r="L135"/>
  <c r="M135"/>
  <c r="K136"/>
  <c r="H137" i="6" l="1"/>
  <c r="N136" i="5"/>
  <c r="L136"/>
  <c r="K137"/>
  <c r="M136"/>
  <c r="H138" i="6" l="1"/>
  <c r="N137" i="5"/>
  <c r="L137"/>
  <c r="M137"/>
  <c r="K138"/>
  <c r="H139" i="6" l="1"/>
  <c r="N138" i="5"/>
  <c r="L138"/>
  <c r="K139"/>
  <c r="M138"/>
  <c r="H140" i="6" l="1"/>
  <c r="N139" i="5"/>
  <c r="L139"/>
  <c r="M139"/>
  <c r="K140"/>
  <c r="H141" i="6" l="1"/>
  <c r="N140" i="5"/>
  <c r="L140"/>
  <c r="K141"/>
  <c r="M140"/>
  <c r="H142" i="6" l="1"/>
  <c r="N141" i="5"/>
  <c r="L141"/>
  <c r="M141"/>
  <c r="K142"/>
  <c r="H143" i="6" l="1"/>
  <c r="N142" i="5"/>
  <c r="L142"/>
  <c r="K143"/>
  <c r="M142"/>
  <c r="H144" i="6" l="1"/>
  <c r="N143" i="5"/>
  <c r="L143"/>
  <c r="M143"/>
  <c r="K144"/>
  <c r="H145" i="6" l="1"/>
  <c r="N144" i="5"/>
  <c r="L144"/>
  <c r="K145"/>
  <c r="M144"/>
  <c r="H146" i="6" l="1"/>
  <c r="N145" i="5"/>
  <c r="L145"/>
  <c r="M145"/>
  <c r="K146"/>
  <c r="H147" i="6" l="1"/>
  <c r="N146" i="5"/>
  <c r="L146"/>
  <c r="K147"/>
  <c r="M146"/>
  <c r="H148" i="6" l="1"/>
  <c r="N147" i="5"/>
  <c r="L147"/>
  <c r="M147"/>
  <c r="K148"/>
  <c r="H149" i="6" l="1"/>
  <c r="N148" i="5"/>
  <c r="L148"/>
  <c r="K149"/>
  <c r="M148"/>
  <c r="H150" i="6" l="1"/>
  <c r="N149" i="5"/>
  <c r="L149"/>
  <c r="M149"/>
  <c r="K150"/>
  <c r="H151" i="6" l="1"/>
  <c r="N150" i="5"/>
  <c r="L150"/>
  <c r="K151"/>
  <c r="M150"/>
  <c r="H152" i="6" l="1"/>
  <c r="N151" i="5"/>
  <c r="L151"/>
  <c r="M151"/>
  <c r="K152"/>
  <c r="H153" i="6" l="1"/>
  <c r="N152" i="5"/>
  <c r="L152"/>
  <c r="K153"/>
  <c r="M152"/>
  <c r="H154" i="6" l="1"/>
  <c r="N153" i="5"/>
  <c r="L153"/>
  <c r="M153"/>
  <c r="K154"/>
  <c r="H155" i="6" l="1"/>
  <c r="N154" i="5"/>
  <c r="L154"/>
  <c r="K155"/>
  <c r="M154"/>
  <c r="H156" i="6" l="1"/>
  <c r="N155" i="5"/>
  <c r="L155"/>
  <c r="M155"/>
  <c r="K156"/>
  <c r="H157" i="6" l="1"/>
  <c r="N156" i="5"/>
  <c r="L156"/>
  <c r="K157"/>
  <c r="M156"/>
  <c r="H158" i="6" l="1"/>
  <c r="N157" i="5"/>
  <c r="L157"/>
  <c r="M157"/>
  <c r="K158"/>
  <c r="H159" i="6" l="1"/>
  <c r="N158" i="5"/>
  <c r="L158"/>
  <c r="K159"/>
  <c r="M158"/>
  <c r="H160" i="6" l="1"/>
  <c r="N159" i="5"/>
  <c r="L159"/>
  <c r="M159"/>
  <c r="K160"/>
  <c r="H161" i="6" l="1"/>
  <c r="N160" i="5"/>
  <c r="L160"/>
  <c r="K161"/>
  <c r="M160"/>
  <c r="H162" i="6" l="1"/>
  <c r="N161" i="5"/>
  <c r="L161"/>
  <c r="M161"/>
  <c r="K162"/>
  <c r="H163" i="6" l="1"/>
  <c r="N162" i="5"/>
  <c r="L162"/>
  <c r="K163"/>
  <c r="M162"/>
  <c r="H164" i="6" l="1"/>
  <c r="N163" i="5"/>
  <c r="L163"/>
  <c r="M163"/>
  <c r="K164"/>
  <c r="H165" i="6" l="1"/>
  <c r="N164" i="5"/>
  <c r="L164"/>
  <c r="K165"/>
  <c r="M164"/>
  <c r="H166" i="6" l="1"/>
  <c r="N165" i="5"/>
  <c r="L165"/>
  <c r="M165"/>
  <c r="K166"/>
  <c r="H167" i="6" l="1"/>
  <c r="N166" i="5"/>
  <c r="L166"/>
  <c r="K167"/>
  <c r="M166"/>
  <c r="H168" i="6" l="1"/>
  <c r="N167" i="5"/>
  <c r="L167"/>
  <c r="M167"/>
  <c r="K168"/>
  <c r="H169" i="6" l="1"/>
  <c r="N168" i="5"/>
  <c r="L168"/>
  <c r="K169"/>
  <c r="M168"/>
  <c r="H170" i="6" l="1"/>
  <c r="N169" i="5"/>
  <c r="L169"/>
  <c r="M169"/>
  <c r="K170"/>
  <c r="H171" i="6" l="1"/>
  <c r="N170" i="5"/>
  <c r="L170"/>
  <c r="K171"/>
  <c r="M170"/>
  <c r="H172" i="6" l="1"/>
  <c r="N171" i="5"/>
  <c r="L171"/>
  <c r="M171"/>
  <c r="K172"/>
  <c r="H173" i="6" l="1"/>
  <c r="N172" i="5"/>
  <c r="L172"/>
  <c r="K173"/>
  <c r="M172"/>
  <c r="H174" i="6" l="1"/>
  <c r="N173" i="5"/>
  <c r="L173"/>
  <c r="M173"/>
  <c r="K174"/>
  <c r="H175" i="6" l="1"/>
  <c r="N174" i="5"/>
  <c r="L174"/>
  <c r="K175"/>
  <c r="M174"/>
  <c r="H176" i="6" l="1"/>
  <c r="N175" i="5"/>
  <c r="L175"/>
  <c r="M175"/>
  <c r="K176"/>
  <c r="H177" i="6" l="1"/>
  <c r="N176" i="5"/>
  <c r="L176"/>
  <c r="K177"/>
  <c r="M176"/>
  <c r="H178" i="6" l="1"/>
  <c r="N177" i="5"/>
  <c r="L177"/>
  <c r="M177"/>
  <c r="K178"/>
  <c r="H179" i="6" l="1"/>
  <c r="N178" i="5"/>
  <c r="L178"/>
  <c r="K179"/>
  <c r="M178"/>
  <c r="H180" i="6" l="1"/>
  <c r="N179" i="5"/>
  <c r="L179"/>
  <c r="M179"/>
  <c r="K180"/>
  <c r="H181" i="6" l="1"/>
  <c r="N180" i="5"/>
  <c r="L180"/>
  <c r="K181"/>
  <c r="M180"/>
  <c r="H182" i="6" l="1"/>
  <c r="N181" i="5"/>
  <c r="L181"/>
  <c r="M181"/>
  <c r="K182"/>
  <c r="H183" i="6" l="1"/>
  <c r="N182" i="5"/>
  <c r="L182"/>
  <c r="K183"/>
  <c r="M182"/>
  <c r="H184" i="6" l="1"/>
  <c r="N183" i="5"/>
  <c r="L183"/>
  <c r="M183"/>
  <c r="K184"/>
  <c r="H185" i="6" l="1"/>
  <c r="N184" i="5"/>
  <c r="L184"/>
  <c r="K185"/>
  <c r="M184"/>
  <c r="H186" i="6" l="1"/>
  <c r="N185" i="5"/>
  <c r="L185"/>
  <c r="M185"/>
  <c r="K186"/>
  <c r="H187" i="6" l="1"/>
  <c r="N186" i="5"/>
  <c r="L186"/>
  <c r="K187"/>
  <c r="M186"/>
  <c r="H188" i="6" l="1"/>
  <c r="N187" i="5"/>
  <c r="L187"/>
  <c r="M187"/>
  <c r="K188"/>
  <c r="H189" i="6" l="1"/>
  <c r="N188" i="5"/>
  <c r="L188"/>
  <c r="K189"/>
  <c r="M188"/>
  <c r="H190" i="6" l="1"/>
  <c r="N189" i="5"/>
  <c r="L189"/>
  <c r="M189"/>
  <c r="K190"/>
  <c r="H191" i="6" l="1"/>
  <c r="N190" i="5"/>
  <c r="L190"/>
  <c r="K191"/>
  <c r="M190"/>
  <c r="H192" i="6" l="1"/>
  <c r="N191" i="5"/>
  <c r="L191"/>
  <c r="M191"/>
  <c r="K192"/>
  <c r="H193" i="6" l="1"/>
  <c r="N192" i="5"/>
  <c r="L192"/>
  <c r="K193"/>
  <c r="M192"/>
  <c r="H194" i="6" l="1"/>
  <c r="N193" i="5"/>
  <c r="L193"/>
  <c r="M193"/>
  <c r="K194"/>
  <c r="H195" i="6" l="1"/>
  <c r="N194" i="5"/>
  <c r="L194"/>
  <c r="K195"/>
  <c r="M194"/>
  <c r="H196" i="6" l="1"/>
  <c r="N195" i="5"/>
  <c r="L195"/>
  <c r="M195"/>
  <c r="K196"/>
  <c r="H197" i="6" l="1"/>
  <c r="N196" i="5"/>
  <c r="L196"/>
  <c r="K197"/>
  <c r="M196"/>
  <c r="H198" i="6" l="1"/>
  <c r="N197" i="5"/>
  <c r="L197"/>
  <c r="M197"/>
  <c r="K198"/>
  <c r="H199" i="6" l="1"/>
  <c r="N198" i="5"/>
  <c r="L198"/>
  <c r="K199"/>
  <c r="M198"/>
  <c r="H200" i="6" l="1"/>
  <c r="N199" i="5"/>
  <c r="L199"/>
  <c r="M199"/>
  <c r="K200"/>
  <c r="H201" i="6" l="1"/>
  <c r="N200" i="5"/>
  <c r="L200"/>
  <c r="K201"/>
  <c r="M200"/>
  <c r="H202" i="6" l="1"/>
  <c r="N201" i="5"/>
  <c r="L201"/>
  <c r="M201"/>
  <c r="K202"/>
  <c r="H203" i="6" l="1"/>
  <c r="N202" i="5"/>
  <c r="L202"/>
  <c r="K203"/>
  <c r="M202"/>
  <c r="H204" i="6" l="1"/>
  <c r="N203" i="5"/>
  <c r="L203"/>
  <c r="M203"/>
  <c r="K204"/>
  <c r="H205" i="6" l="1"/>
  <c r="N204" i="5"/>
  <c r="L204"/>
  <c r="K205"/>
  <c r="M204"/>
  <c r="H206" i="6" l="1"/>
  <c r="N205" i="5"/>
  <c r="L205"/>
  <c r="M205"/>
  <c r="K206"/>
  <c r="H207" i="6" l="1"/>
  <c r="N206" i="5"/>
  <c r="L206"/>
  <c r="K207"/>
  <c r="M206"/>
  <c r="H208" i="6" l="1"/>
  <c r="N207" i="5"/>
  <c r="L207"/>
  <c r="M207"/>
  <c r="K208"/>
  <c r="H209" i="6" l="1"/>
  <c r="N208" i="5"/>
  <c r="L208"/>
  <c r="K209"/>
  <c r="M208"/>
  <c r="H210" i="6" l="1"/>
  <c r="N209" i="5"/>
  <c r="L209"/>
  <c r="M209"/>
  <c r="K210"/>
  <c r="H211" i="6" l="1"/>
  <c r="N210" i="5"/>
  <c r="L210"/>
  <c r="K211"/>
  <c r="M210"/>
  <c r="H212" i="6" l="1"/>
  <c r="N211" i="5"/>
  <c r="L211"/>
  <c r="M211"/>
  <c r="K212"/>
  <c r="H213" i="6" l="1"/>
  <c r="N212" i="5"/>
  <c r="L212"/>
  <c r="K213"/>
  <c r="M212"/>
  <c r="H214" i="6" l="1"/>
  <c r="N213" i="5"/>
  <c r="L213"/>
  <c r="M213"/>
  <c r="K214"/>
  <c r="H215" i="6" l="1"/>
  <c r="N214" i="5"/>
  <c r="L214"/>
  <c r="K215"/>
  <c r="M214"/>
  <c r="H216" i="6" l="1"/>
  <c r="N215" i="5"/>
  <c r="L215"/>
  <c r="M215"/>
  <c r="K216"/>
  <c r="H217" i="6" l="1"/>
  <c r="N216" i="5"/>
  <c r="L216"/>
  <c r="K217"/>
  <c r="M216"/>
  <c r="H218" i="6" l="1"/>
  <c r="N217" i="5"/>
  <c r="L217"/>
  <c r="M217"/>
  <c r="K218"/>
  <c r="H219" i="6" l="1"/>
  <c r="L3" s="1"/>
  <c r="N218" i="5"/>
  <c r="L218"/>
  <c r="K219"/>
  <c r="M218"/>
  <c r="N219" l="1"/>
  <c r="F3" s="1"/>
  <c r="L219"/>
  <c r="M219"/>
</calcChain>
</file>

<file path=xl/sharedStrings.xml><?xml version="1.0" encoding="utf-8"?>
<sst xmlns="http://schemas.openxmlformats.org/spreadsheetml/2006/main" count="90" uniqueCount="52">
  <si>
    <t>FBMEMAS Index</t>
  </si>
  <si>
    <t>Date</t>
  </si>
  <si>
    <t>PX_LAST</t>
  </si>
  <si>
    <t>Pxlast-FBMEMAS</t>
  </si>
  <si>
    <t>pxlast-MYRUSD</t>
  </si>
  <si>
    <t>pxlast-CO1</t>
  </si>
  <si>
    <t>Rdts.FB</t>
  </si>
  <si>
    <t>Rdt au carré</t>
  </si>
  <si>
    <r>
      <t>s</t>
    </r>
    <r>
      <rPr>
        <vertAlign val="superscript"/>
        <sz val="10"/>
        <rFont val="Symbol"/>
        <family val="1"/>
        <charset val="2"/>
      </rPr>
      <t>2</t>
    </r>
  </si>
  <si>
    <r>
      <t>s</t>
    </r>
    <r>
      <rPr>
        <sz val="10"/>
        <rFont val="Arial"/>
        <family val="2"/>
      </rPr>
      <t/>
    </r>
  </si>
  <si>
    <r>
      <t>rdt/ s</t>
    </r>
    <r>
      <rPr>
        <vertAlign val="superscript"/>
        <sz val="10"/>
        <rFont val="Symbol"/>
        <family val="1"/>
        <charset val="2"/>
      </rPr>
      <t>2</t>
    </r>
  </si>
  <si>
    <t>likelihood</t>
  </si>
  <si>
    <t>Likelihood</t>
  </si>
  <si>
    <t>Valeurs</t>
  </si>
  <si>
    <t>Minimum</t>
  </si>
  <si>
    <t>Maximum</t>
  </si>
  <si>
    <t>w</t>
  </si>
  <si>
    <t>a</t>
  </si>
  <si>
    <t>b</t>
  </si>
  <si>
    <t>rdt</t>
  </si>
  <si>
    <t>rdt ^2</t>
  </si>
  <si>
    <t>s</t>
  </si>
  <si>
    <t>LN(s2)</t>
  </si>
  <si>
    <t>Microsoft Excel 12.0 Rapport des réponses</t>
  </si>
  <si>
    <t>Feuille: [userformJBAS.xlsm]sheet6</t>
  </si>
  <si>
    <t>Date du rapport: 03/05/2015 13:29:16</t>
  </si>
  <si>
    <t>Cellule cible (Max)</t>
  </si>
  <si>
    <t>Cellule</t>
  </si>
  <si>
    <t>Nom</t>
  </si>
  <si>
    <t>Valeur initiale</t>
  </si>
  <si>
    <t>Valeur finale</t>
  </si>
  <si>
    <t>Cellules variables</t>
  </si>
  <si>
    <t>Contraintes</t>
  </si>
  <si>
    <t>Valeur</t>
  </si>
  <si>
    <t>Formule</t>
  </si>
  <si>
    <t>État</t>
  </si>
  <si>
    <t>Marge</t>
  </si>
  <si>
    <t>$L$3</t>
  </si>
  <si>
    <t>$O$3</t>
  </si>
  <si>
    <t>w Valeurs</t>
  </si>
  <si>
    <t>$O$4</t>
  </si>
  <si>
    <t>a Valeurs</t>
  </si>
  <si>
    <t>$O$5</t>
  </si>
  <si>
    <t>b Valeurs</t>
  </si>
  <si>
    <t>$O$3&lt;=1</t>
  </si>
  <si>
    <t>Non lié</t>
  </si>
  <si>
    <t>$O$4&lt;=1</t>
  </si>
  <si>
    <t>Lié</t>
  </si>
  <si>
    <t>$O$5&lt;=1</t>
  </si>
  <si>
    <t>$O$3&gt;=0</t>
  </si>
  <si>
    <t>$O$4&gt;=0</t>
  </si>
  <si>
    <t>$O$5&gt;=0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</si>
</sst>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.0000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Symbol"/>
      <family val="1"/>
      <charset val="2"/>
    </font>
    <font>
      <vertAlign val="superscript"/>
      <sz val="10"/>
      <name val="Symbol"/>
      <family val="1"/>
      <charset val="2"/>
    </font>
    <font>
      <sz val="10"/>
      <name val="Arial"/>
      <family val="2"/>
    </font>
    <font>
      <b/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Symbol"/>
      <family val="1"/>
      <charset val="2"/>
    </font>
    <font>
      <b/>
      <sz val="11"/>
      <color indexed="1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41">
    <xf numFmtId="0" fontId="0" fillId="0" borderId="0" xfId="0"/>
    <xf numFmtId="0" fontId="1" fillId="0" borderId="0" xfId="0" applyFont="1" applyAlignment="1">
      <alignment horizontal="center"/>
    </xf>
    <xf numFmtId="14" fontId="0" fillId="0" borderId="0" xfId="0" applyNumberFormat="1"/>
    <xf numFmtId="0" fontId="1" fillId="0" borderId="0" xfId="0" applyFont="1" applyAlignment="1" applyProtection="1">
      <alignment horizontal="center"/>
      <protection hidden="1"/>
    </xf>
    <xf numFmtId="0" fontId="0" fillId="0" borderId="0" xfId="0" applyProtection="1">
      <protection hidden="1"/>
    </xf>
    <xf numFmtId="164" fontId="4" fillId="0" borderId="0" xfId="0" applyNumberFormat="1" applyFont="1" applyFill="1" applyBorder="1" applyAlignment="1" applyProtection="1">
      <alignment horizontal="center"/>
      <protection hidden="1"/>
    </xf>
    <xf numFmtId="14" fontId="0" fillId="0" borderId="0" xfId="0" applyNumberFormat="1" applyProtection="1">
      <protection hidden="1"/>
    </xf>
    <xf numFmtId="0" fontId="8" fillId="0" borderId="0" xfId="0" applyFont="1" applyProtection="1">
      <protection hidden="1"/>
    </xf>
    <xf numFmtId="9" fontId="0" fillId="0" borderId="0" xfId="0" applyNumberFormat="1" applyProtection="1">
      <protection hidden="1"/>
    </xf>
    <xf numFmtId="43" fontId="0" fillId="0" borderId="0" xfId="0" applyNumberFormat="1" applyProtection="1">
      <protection hidden="1"/>
    </xf>
    <xf numFmtId="0" fontId="6" fillId="0" borderId="1" xfId="0" applyFont="1" applyFill="1" applyBorder="1" applyProtection="1">
      <protection hidden="1"/>
    </xf>
    <xf numFmtId="164" fontId="0" fillId="0" borderId="2" xfId="0" applyNumberFormat="1" applyFill="1" applyBorder="1" applyProtection="1"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43" fontId="0" fillId="0" borderId="0" xfId="1" applyFont="1" applyProtection="1">
      <protection hidden="1"/>
    </xf>
    <xf numFmtId="0" fontId="4" fillId="2" borderId="5" xfId="0" applyFont="1" applyFill="1" applyBorder="1" applyProtection="1">
      <protection hidden="1"/>
    </xf>
    <xf numFmtId="0" fontId="0" fillId="0" borderId="6" xfId="0" applyBorder="1" applyProtection="1">
      <protection hidden="1"/>
    </xf>
    <xf numFmtId="0" fontId="0" fillId="0" borderId="7" xfId="0" applyBorder="1" applyAlignment="1" applyProtection="1">
      <alignment horizontal="center"/>
      <protection hidden="1"/>
    </xf>
    <xf numFmtId="0" fontId="4" fillId="2" borderId="0" xfId="0" applyFont="1" applyFill="1" applyBorder="1" applyProtection="1">
      <protection hidden="1"/>
    </xf>
    <xf numFmtId="0" fontId="0" fillId="0" borderId="8" xfId="0" applyNumberFormat="1" applyBorder="1" applyProtection="1">
      <protection hidden="1"/>
    </xf>
    <xf numFmtId="0" fontId="0" fillId="0" borderId="9" xfId="0" applyBorder="1" applyAlignment="1" applyProtection="1">
      <alignment horizontal="center"/>
      <protection hidden="1"/>
    </xf>
    <xf numFmtId="0" fontId="0" fillId="0" borderId="1" xfId="0" applyNumberFormat="1" applyBorder="1" applyProtection="1">
      <protection hidden="1"/>
    </xf>
    <xf numFmtId="0" fontId="0" fillId="0" borderId="10" xfId="0" applyBorder="1" applyAlignment="1" applyProtection="1">
      <alignment horizontal="center"/>
      <protection hidden="1"/>
    </xf>
    <xf numFmtId="0" fontId="4" fillId="0" borderId="0" xfId="0" applyFont="1" applyFill="1" applyBorder="1" applyProtection="1">
      <protection hidden="1"/>
    </xf>
    <xf numFmtId="0" fontId="0" fillId="0" borderId="0" xfId="0" applyFill="1" applyBorder="1" applyProtection="1">
      <protection hidden="1"/>
    </xf>
    <xf numFmtId="0" fontId="9" fillId="0" borderId="9" xfId="0" applyFont="1" applyBorder="1" applyAlignment="1" applyProtection="1">
      <alignment horizontal="center"/>
      <protection hidden="1"/>
    </xf>
    <xf numFmtId="0" fontId="3" fillId="0" borderId="0" xfId="0" applyFont="1" applyProtection="1">
      <protection hidden="1"/>
    </xf>
    <xf numFmtId="164" fontId="10" fillId="0" borderId="0" xfId="0" applyNumberFormat="1" applyFont="1" applyFill="1" applyBorder="1" applyAlignment="1" applyProtection="1">
      <alignment horizontal="center"/>
      <protection hidden="1"/>
    </xf>
    <xf numFmtId="0" fontId="1" fillId="0" borderId="0" xfId="0" applyFont="1" applyAlignment="1">
      <alignment horizontal="center"/>
    </xf>
    <xf numFmtId="164" fontId="7" fillId="0" borderId="0" xfId="0" applyNumberFormat="1" applyFont="1" applyFill="1" applyBorder="1" applyAlignment="1" applyProtection="1">
      <alignment horizontal="center"/>
      <protection hidden="1"/>
    </xf>
    <xf numFmtId="11" fontId="0" fillId="0" borderId="6" xfId="0" applyNumberFormat="1" applyBorder="1" applyProtection="1">
      <protection hidden="1"/>
    </xf>
    <xf numFmtId="11" fontId="0" fillId="0" borderId="0" xfId="0" applyNumberFormat="1"/>
    <xf numFmtId="0" fontId="11" fillId="0" borderId="0" xfId="0" applyFont="1"/>
    <xf numFmtId="0" fontId="1" fillId="0" borderId="0" xfId="0" applyFont="1"/>
    <xf numFmtId="0" fontId="0" fillId="0" borderId="12" xfId="0" applyFill="1" applyBorder="1" applyAlignment="1"/>
    <xf numFmtId="0" fontId="12" fillId="0" borderId="11" xfId="0" applyFont="1" applyFill="1" applyBorder="1" applyAlignment="1">
      <alignment horizontal="center"/>
    </xf>
    <xf numFmtId="0" fontId="0" fillId="0" borderId="13" xfId="0" applyFill="1" applyBorder="1" applyAlignment="1"/>
    <xf numFmtId="0" fontId="0" fillId="0" borderId="12" xfId="0" applyNumberFormat="1" applyFill="1" applyBorder="1" applyAlignment="1"/>
    <xf numFmtId="11" fontId="0" fillId="0" borderId="13" xfId="0" applyNumberFormat="1" applyFill="1" applyBorder="1" applyAlignment="1"/>
    <xf numFmtId="0" fontId="0" fillId="0" borderId="13" xfId="0" applyNumberFormat="1" applyFill="1" applyBorder="1" applyAlignment="1"/>
    <xf numFmtId="0" fontId="1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16"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ill>
        <patternFill patternType="solid">
          <fgColor indexed="64"/>
          <bgColor theme="3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ymbol"/>
        <scheme val="none"/>
      </font>
      <fill>
        <patternFill patternType="solid">
          <fgColor indexed="64"/>
          <bgColor indexed="11"/>
        </patternFill>
      </fill>
      <protection locked="1" hidden="1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1"/>
    </dxf>
    <dxf>
      <border outline="0">
        <bottom style="thin">
          <color indexed="64"/>
        </bottom>
      </border>
    </dxf>
    <dxf>
      <protection locked="1" hidden="1"/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ill>
        <patternFill patternType="solid">
          <fgColor indexed="64"/>
          <bgColor theme="3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ymbol"/>
        <scheme val="none"/>
      </font>
      <fill>
        <patternFill patternType="solid">
          <fgColor indexed="64"/>
          <bgColor indexed="11"/>
        </patternFill>
      </fill>
      <protection locked="1" hidden="1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1"/>
    </dxf>
    <dxf>
      <border outline="0">
        <bottom style="thin">
          <color indexed="64"/>
        </bottom>
      </border>
    </dxf>
    <dxf>
      <protection locked="1" hidden="1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2672;1931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Userform"/>
  <ax:ocxPr ax:name="Size" ax:value="1958;113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Userform"/>
  <ax:ocxPr ax:name="Size" ax:value="2937;195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Garch Volatility</a:t>
            </a:r>
            <a:endParaRPr/>
          </a:p>
        </c:rich>
      </c:tx>
      <c:layout/>
    </c:title>
    <c:plotArea>
      <c:layout/>
      <c:lineChart>
        <c:grouping val="standard"/>
        <c:ser>
          <c:idx val="0"/>
          <c:order val="0"/>
          <c:tx>
            <c:strRef>
              <c:f>sheet5!$L$1</c:f>
              <c:strCache>
                <c:ptCount val="1"/>
                <c:pt idx="0">
                  <c:v>s</c:v>
                </c:pt>
              </c:strCache>
            </c:strRef>
          </c:tx>
          <c:marker>
            <c:symbol val="none"/>
          </c:marker>
          <c:cat>
            <c:numRef>
              <c:f>sheet5!$A$4:$A$219</c:f>
              <c:numCache>
                <c:formatCode>dd/mm/yyyy</c:formatCode>
                <c:ptCount val="216"/>
                <c:pt idx="0">
                  <c:v>35153</c:v>
                </c:pt>
                <c:pt idx="1">
                  <c:v>35185</c:v>
                </c:pt>
                <c:pt idx="2">
                  <c:v>35216</c:v>
                </c:pt>
                <c:pt idx="3">
                  <c:v>35244</c:v>
                </c:pt>
                <c:pt idx="4">
                  <c:v>35277</c:v>
                </c:pt>
                <c:pt idx="5">
                  <c:v>35307</c:v>
                </c:pt>
                <c:pt idx="6">
                  <c:v>35338</c:v>
                </c:pt>
                <c:pt idx="7">
                  <c:v>35369</c:v>
                </c:pt>
                <c:pt idx="8">
                  <c:v>35398</c:v>
                </c:pt>
                <c:pt idx="9">
                  <c:v>35430</c:v>
                </c:pt>
                <c:pt idx="10">
                  <c:v>35461</c:v>
                </c:pt>
                <c:pt idx="11">
                  <c:v>35489</c:v>
                </c:pt>
                <c:pt idx="12">
                  <c:v>35520</c:v>
                </c:pt>
                <c:pt idx="13">
                  <c:v>35550</c:v>
                </c:pt>
                <c:pt idx="14">
                  <c:v>35580</c:v>
                </c:pt>
                <c:pt idx="15">
                  <c:v>35611</c:v>
                </c:pt>
                <c:pt idx="16">
                  <c:v>35642</c:v>
                </c:pt>
                <c:pt idx="17">
                  <c:v>35671</c:v>
                </c:pt>
                <c:pt idx="18">
                  <c:v>35703</c:v>
                </c:pt>
                <c:pt idx="19">
                  <c:v>35734</c:v>
                </c:pt>
                <c:pt idx="20">
                  <c:v>35762</c:v>
                </c:pt>
                <c:pt idx="21">
                  <c:v>35795</c:v>
                </c:pt>
                <c:pt idx="22">
                  <c:v>35825</c:v>
                </c:pt>
                <c:pt idx="23">
                  <c:v>35853</c:v>
                </c:pt>
                <c:pt idx="24">
                  <c:v>35885</c:v>
                </c:pt>
                <c:pt idx="25">
                  <c:v>35915</c:v>
                </c:pt>
                <c:pt idx="26">
                  <c:v>35944</c:v>
                </c:pt>
                <c:pt idx="27">
                  <c:v>35976</c:v>
                </c:pt>
                <c:pt idx="28">
                  <c:v>36007</c:v>
                </c:pt>
                <c:pt idx="29">
                  <c:v>36038</c:v>
                </c:pt>
                <c:pt idx="30">
                  <c:v>36068</c:v>
                </c:pt>
                <c:pt idx="31">
                  <c:v>36098</c:v>
                </c:pt>
                <c:pt idx="32">
                  <c:v>36129</c:v>
                </c:pt>
                <c:pt idx="33">
                  <c:v>36160</c:v>
                </c:pt>
                <c:pt idx="34">
                  <c:v>36189</c:v>
                </c:pt>
                <c:pt idx="35">
                  <c:v>36217</c:v>
                </c:pt>
                <c:pt idx="36">
                  <c:v>36250</c:v>
                </c:pt>
                <c:pt idx="37">
                  <c:v>36280</c:v>
                </c:pt>
                <c:pt idx="38">
                  <c:v>36311</c:v>
                </c:pt>
                <c:pt idx="39">
                  <c:v>36341</c:v>
                </c:pt>
                <c:pt idx="40">
                  <c:v>36371</c:v>
                </c:pt>
                <c:pt idx="41">
                  <c:v>36403</c:v>
                </c:pt>
                <c:pt idx="42">
                  <c:v>36433</c:v>
                </c:pt>
                <c:pt idx="43">
                  <c:v>36462</c:v>
                </c:pt>
                <c:pt idx="44">
                  <c:v>36494</c:v>
                </c:pt>
                <c:pt idx="45">
                  <c:v>36525</c:v>
                </c:pt>
                <c:pt idx="46">
                  <c:v>36556</c:v>
                </c:pt>
                <c:pt idx="47">
                  <c:v>36585</c:v>
                </c:pt>
                <c:pt idx="48">
                  <c:v>36616</c:v>
                </c:pt>
                <c:pt idx="49">
                  <c:v>36644</c:v>
                </c:pt>
                <c:pt idx="50">
                  <c:v>36677</c:v>
                </c:pt>
                <c:pt idx="51">
                  <c:v>36707</c:v>
                </c:pt>
                <c:pt idx="52">
                  <c:v>36738</c:v>
                </c:pt>
                <c:pt idx="53">
                  <c:v>36769</c:v>
                </c:pt>
                <c:pt idx="54">
                  <c:v>36798</c:v>
                </c:pt>
                <c:pt idx="55">
                  <c:v>36830</c:v>
                </c:pt>
                <c:pt idx="56">
                  <c:v>36860</c:v>
                </c:pt>
                <c:pt idx="57">
                  <c:v>36889</c:v>
                </c:pt>
                <c:pt idx="58">
                  <c:v>36922</c:v>
                </c:pt>
                <c:pt idx="59">
                  <c:v>36950</c:v>
                </c:pt>
                <c:pt idx="60">
                  <c:v>36980</c:v>
                </c:pt>
                <c:pt idx="61">
                  <c:v>37011</c:v>
                </c:pt>
                <c:pt idx="62">
                  <c:v>37042</c:v>
                </c:pt>
                <c:pt idx="63">
                  <c:v>37071</c:v>
                </c:pt>
                <c:pt idx="64">
                  <c:v>37103</c:v>
                </c:pt>
                <c:pt idx="65">
                  <c:v>37134</c:v>
                </c:pt>
                <c:pt idx="66">
                  <c:v>37162</c:v>
                </c:pt>
                <c:pt idx="67">
                  <c:v>37195</c:v>
                </c:pt>
                <c:pt idx="68">
                  <c:v>37225</c:v>
                </c:pt>
                <c:pt idx="69">
                  <c:v>37256</c:v>
                </c:pt>
                <c:pt idx="70">
                  <c:v>37287</c:v>
                </c:pt>
                <c:pt idx="71">
                  <c:v>37315</c:v>
                </c:pt>
                <c:pt idx="72">
                  <c:v>37344</c:v>
                </c:pt>
                <c:pt idx="73">
                  <c:v>37376</c:v>
                </c:pt>
                <c:pt idx="74">
                  <c:v>37407</c:v>
                </c:pt>
                <c:pt idx="75">
                  <c:v>37435</c:v>
                </c:pt>
                <c:pt idx="76">
                  <c:v>37468</c:v>
                </c:pt>
                <c:pt idx="77">
                  <c:v>37498</c:v>
                </c:pt>
                <c:pt idx="78">
                  <c:v>37529</c:v>
                </c:pt>
                <c:pt idx="79">
                  <c:v>37560</c:v>
                </c:pt>
                <c:pt idx="80">
                  <c:v>37589</c:v>
                </c:pt>
                <c:pt idx="81">
                  <c:v>37621</c:v>
                </c:pt>
                <c:pt idx="82">
                  <c:v>37652</c:v>
                </c:pt>
                <c:pt idx="83">
                  <c:v>37680</c:v>
                </c:pt>
                <c:pt idx="84">
                  <c:v>37711</c:v>
                </c:pt>
                <c:pt idx="85">
                  <c:v>37741</c:v>
                </c:pt>
                <c:pt idx="86">
                  <c:v>37771</c:v>
                </c:pt>
                <c:pt idx="87">
                  <c:v>37802</c:v>
                </c:pt>
                <c:pt idx="88">
                  <c:v>37833</c:v>
                </c:pt>
                <c:pt idx="89">
                  <c:v>37862</c:v>
                </c:pt>
                <c:pt idx="90">
                  <c:v>37894</c:v>
                </c:pt>
                <c:pt idx="91">
                  <c:v>37925</c:v>
                </c:pt>
                <c:pt idx="92">
                  <c:v>37953</c:v>
                </c:pt>
                <c:pt idx="93">
                  <c:v>37986</c:v>
                </c:pt>
                <c:pt idx="94">
                  <c:v>38016</c:v>
                </c:pt>
                <c:pt idx="95">
                  <c:v>38044</c:v>
                </c:pt>
                <c:pt idx="96">
                  <c:v>38077</c:v>
                </c:pt>
                <c:pt idx="97">
                  <c:v>38107</c:v>
                </c:pt>
                <c:pt idx="98">
                  <c:v>38138</c:v>
                </c:pt>
                <c:pt idx="99">
                  <c:v>38168</c:v>
                </c:pt>
                <c:pt idx="100">
                  <c:v>38198</c:v>
                </c:pt>
                <c:pt idx="101">
                  <c:v>38230</c:v>
                </c:pt>
                <c:pt idx="102">
                  <c:v>38260</c:v>
                </c:pt>
                <c:pt idx="103">
                  <c:v>38289</c:v>
                </c:pt>
                <c:pt idx="104">
                  <c:v>38321</c:v>
                </c:pt>
                <c:pt idx="105">
                  <c:v>38352</c:v>
                </c:pt>
                <c:pt idx="106">
                  <c:v>38383</c:v>
                </c:pt>
                <c:pt idx="107">
                  <c:v>38411</c:v>
                </c:pt>
                <c:pt idx="108">
                  <c:v>38442</c:v>
                </c:pt>
                <c:pt idx="109">
                  <c:v>38471</c:v>
                </c:pt>
                <c:pt idx="110">
                  <c:v>38503</c:v>
                </c:pt>
                <c:pt idx="111">
                  <c:v>38533</c:v>
                </c:pt>
                <c:pt idx="112">
                  <c:v>38562</c:v>
                </c:pt>
                <c:pt idx="113">
                  <c:v>38595</c:v>
                </c:pt>
                <c:pt idx="114">
                  <c:v>38625</c:v>
                </c:pt>
                <c:pt idx="115">
                  <c:v>38656</c:v>
                </c:pt>
                <c:pt idx="116">
                  <c:v>38686</c:v>
                </c:pt>
                <c:pt idx="117">
                  <c:v>38716</c:v>
                </c:pt>
                <c:pt idx="118">
                  <c:v>38748</c:v>
                </c:pt>
                <c:pt idx="119">
                  <c:v>38776</c:v>
                </c:pt>
                <c:pt idx="120">
                  <c:v>38807</c:v>
                </c:pt>
                <c:pt idx="121">
                  <c:v>38835</c:v>
                </c:pt>
                <c:pt idx="122">
                  <c:v>38868</c:v>
                </c:pt>
                <c:pt idx="123">
                  <c:v>38898</c:v>
                </c:pt>
                <c:pt idx="124">
                  <c:v>38929</c:v>
                </c:pt>
                <c:pt idx="125">
                  <c:v>38960</c:v>
                </c:pt>
                <c:pt idx="126">
                  <c:v>38989</c:v>
                </c:pt>
                <c:pt idx="127">
                  <c:v>39021</c:v>
                </c:pt>
                <c:pt idx="128">
                  <c:v>39051</c:v>
                </c:pt>
                <c:pt idx="129">
                  <c:v>39080</c:v>
                </c:pt>
                <c:pt idx="130">
                  <c:v>39113</c:v>
                </c:pt>
                <c:pt idx="131">
                  <c:v>39141</c:v>
                </c:pt>
                <c:pt idx="132">
                  <c:v>39171</c:v>
                </c:pt>
                <c:pt idx="133">
                  <c:v>39202</c:v>
                </c:pt>
                <c:pt idx="134">
                  <c:v>39233</c:v>
                </c:pt>
                <c:pt idx="135">
                  <c:v>39262</c:v>
                </c:pt>
                <c:pt idx="136">
                  <c:v>39294</c:v>
                </c:pt>
                <c:pt idx="137">
                  <c:v>39325</c:v>
                </c:pt>
                <c:pt idx="138">
                  <c:v>39353</c:v>
                </c:pt>
                <c:pt idx="139">
                  <c:v>39386</c:v>
                </c:pt>
                <c:pt idx="140">
                  <c:v>39416</c:v>
                </c:pt>
                <c:pt idx="141">
                  <c:v>39447</c:v>
                </c:pt>
                <c:pt idx="142">
                  <c:v>39478</c:v>
                </c:pt>
                <c:pt idx="143">
                  <c:v>39507</c:v>
                </c:pt>
                <c:pt idx="144">
                  <c:v>39538</c:v>
                </c:pt>
                <c:pt idx="145">
                  <c:v>39568</c:v>
                </c:pt>
                <c:pt idx="146">
                  <c:v>39598</c:v>
                </c:pt>
                <c:pt idx="147">
                  <c:v>39629</c:v>
                </c:pt>
                <c:pt idx="148">
                  <c:v>39660</c:v>
                </c:pt>
                <c:pt idx="149">
                  <c:v>39689</c:v>
                </c:pt>
                <c:pt idx="150">
                  <c:v>39721</c:v>
                </c:pt>
                <c:pt idx="151">
                  <c:v>39752</c:v>
                </c:pt>
                <c:pt idx="152">
                  <c:v>39780</c:v>
                </c:pt>
                <c:pt idx="153">
                  <c:v>39813</c:v>
                </c:pt>
                <c:pt idx="154">
                  <c:v>39843</c:v>
                </c:pt>
                <c:pt idx="155">
                  <c:v>39871</c:v>
                </c:pt>
                <c:pt idx="156">
                  <c:v>39903</c:v>
                </c:pt>
                <c:pt idx="157">
                  <c:v>39933</c:v>
                </c:pt>
                <c:pt idx="158">
                  <c:v>39962</c:v>
                </c:pt>
                <c:pt idx="159">
                  <c:v>39994</c:v>
                </c:pt>
                <c:pt idx="160">
                  <c:v>40025</c:v>
                </c:pt>
                <c:pt idx="161">
                  <c:v>40056</c:v>
                </c:pt>
                <c:pt idx="162">
                  <c:v>40086</c:v>
                </c:pt>
                <c:pt idx="163">
                  <c:v>40116</c:v>
                </c:pt>
                <c:pt idx="164">
                  <c:v>40147</c:v>
                </c:pt>
                <c:pt idx="165">
                  <c:v>40178</c:v>
                </c:pt>
                <c:pt idx="166">
                  <c:v>40207</c:v>
                </c:pt>
                <c:pt idx="167">
                  <c:v>40235</c:v>
                </c:pt>
                <c:pt idx="168">
                  <c:v>40268</c:v>
                </c:pt>
                <c:pt idx="169">
                  <c:v>40298</c:v>
                </c:pt>
                <c:pt idx="170">
                  <c:v>40329</c:v>
                </c:pt>
                <c:pt idx="171">
                  <c:v>40359</c:v>
                </c:pt>
                <c:pt idx="172">
                  <c:v>40389</c:v>
                </c:pt>
                <c:pt idx="173">
                  <c:v>40421</c:v>
                </c:pt>
                <c:pt idx="174">
                  <c:v>40451</c:v>
                </c:pt>
                <c:pt idx="175">
                  <c:v>40480</c:v>
                </c:pt>
                <c:pt idx="176">
                  <c:v>40512</c:v>
                </c:pt>
                <c:pt idx="177">
                  <c:v>40543</c:v>
                </c:pt>
                <c:pt idx="178">
                  <c:v>40574</c:v>
                </c:pt>
                <c:pt idx="179">
                  <c:v>40602</c:v>
                </c:pt>
                <c:pt idx="180">
                  <c:v>40633</c:v>
                </c:pt>
                <c:pt idx="181">
                  <c:v>40662</c:v>
                </c:pt>
                <c:pt idx="182">
                  <c:v>40694</c:v>
                </c:pt>
                <c:pt idx="183">
                  <c:v>40724</c:v>
                </c:pt>
                <c:pt idx="184">
                  <c:v>40753</c:v>
                </c:pt>
                <c:pt idx="185">
                  <c:v>40786</c:v>
                </c:pt>
                <c:pt idx="186">
                  <c:v>40816</c:v>
                </c:pt>
                <c:pt idx="187">
                  <c:v>40847</c:v>
                </c:pt>
                <c:pt idx="188">
                  <c:v>40877</c:v>
                </c:pt>
                <c:pt idx="189">
                  <c:v>40907</c:v>
                </c:pt>
                <c:pt idx="190">
                  <c:v>40939</c:v>
                </c:pt>
                <c:pt idx="191">
                  <c:v>40968</c:v>
                </c:pt>
                <c:pt idx="192">
                  <c:v>40998</c:v>
                </c:pt>
                <c:pt idx="193">
                  <c:v>41029</c:v>
                </c:pt>
                <c:pt idx="194">
                  <c:v>41060</c:v>
                </c:pt>
                <c:pt idx="195">
                  <c:v>41089</c:v>
                </c:pt>
                <c:pt idx="196">
                  <c:v>41121</c:v>
                </c:pt>
                <c:pt idx="197">
                  <c:v>41152</c:v>
                </c:pt>
                <c:pt idx="198">
                  <c:v>41180</c:v>
                </c:pt>
                <c:pt idx="199">
                  <c:v>41213</c:v>
                </c:pt>
                <c:pt idx="200">
                  <c:v>41243</c:v>
                </c:pt>
                <c:pt idx="201">
                  <c:v>41274</c:v>
                </c:pt>
                <c:pt idx="202">
                  <c:v>41305</c:v>
                </c:pt>
                <c:pt idx="203">
                  <c:v>41333</c:v>
                </c:pt>
                <c:pt idx="204">
                  <c:v>41362</c:v>
                </c:pt>
                <c:pt idx="205">
                  <c:v>41394</c:v>
                </c:pt>
                <c:pt idx="206">
                  <c:v>41425</c:v>
                </c:pt>
                <c:pt idx="207">
                  <c:v>41453</c:v>
                </c:pt>
                <c:pt idx="208">
                  <c:v>41486</c:v>
                </c:pt>
                <c:pt idx="209">
                  <c:v>41516</c:v>
                </c:pt>
                <c:pt idx="210">
                  <c:v>41547</c:v>
                </c:pt>
                <c:pt idx="211">
                  <c:v>41578</c:v>
                </c:pt>
                <c:pt idx="212">
                  <c:v>41607</c:v>
                </c:pt>
                <c:pt idx="213">
                  <c:v>41639</c:v>
                </c:pt>
                <c:pt idx="214">
                  <c:v>41670</c:v>
                </c:pt>
                <c:pt idx="215">
                  <c:v>41698</c:v>
                </c:pt>
              </c:numCache>
            </c:numRef>
          </c:cat>
          <c:val>
            <c:numRef>
              <c:f>sheet5!$L$4:$L$219</c:f>
              <c:numCache>
                <c:formatCode>General</c:formatCode>
                <c:ptCount val="216"/>
                <c:pt idx="0">
                  <c:v>2.0829862758006218E-2</c:v>
                </c:pt>
                <c:pt idx="1">
                  <c:v>3.2526192242564096E-2</c:v>
                </c:pt>
                <c:pt idx="2">
                  <c:v>3.9168893486506179E-2</c:v>
                </c:pt>
                <c:pt idx="3">
                  <c:v>4.2973871320216607E-2</c:v>
                </c:pt>
                <c:pt idx="4">
                  <c:v>3.9441088938832379E-2</c:v>
                </c:pt>
                <c:pt idx="5">
                  <c:v>4.7853011132803144E-2</c:v>
                </c:pt>
                <c:pt idx="6">
                  <c:v>5.1043229558406657E-2</c:v>
                </c:pt>
                <c:pt idx="7">
                  <c:v>4.8011244105312108E-2</c:v>
                </c:pt>
                <c:pt idx="8">
                  <c:v>4.4916092378565399E-2</c:v>
                </c:pt>
                <c:pt idx="9">
                  <c:v>4.5680286191478042E-2</c:v>
                </c:pt>
                <c:pt idx="10">
                  <c:v>4.1828922864017161E-2</c:v>
                </c:pt>
                <c:pt idx="11">
                  <c:v>3.8613056758434156E-2</c:v>
                </c:pt>
                <c:pt idx="12">
                  <c:v>4.7727824192170185E-2</c:v>
                </c:pt>
                <c:pt idx="13">
                  <c:v>5.2004445130707427E-2</c:v>
                </c:pt>
                <c:pt idx="14">
                  <c:v>7.2781853830795426E-2</c:v>
                </c:pt>
                <c:pt idx="15">
                  <c:v>6.4810138766348099E-2</c:v>
                </c:pt>
                <c:pt idx="16">
                  <c:v>5.9739119300517035E-2</c:v>
                </c:pt>
                <c:pt idx="17">
                  <c:v>5.8346141472814611E-2</c:v>
                </c:pt>
                <c:pt idx="18">
                  <c:v>0.1471221066769906</c:v>
                </c:pt>
                <c:pt idx="19">
                  <c:v>0.13001656842783843</c:v>
                </c:pt>
                <c:pt idx="20">
                  <c:v>0.14985802627810654</c:v>
                </c:pt>
                <c:pt idx="21">
                  <c:v>0.17620448813322817</c:v>
                </c:pt>
                <c:pt idx="22">
                  <c:v>0.15651411377112071</c:v>
                </c:pt>
                <c:pt idx="23">
                  <c:v>0.14084043391862991</c:v>
                </c:pt>
                <c:pt idx="24">
                  <c:v>0.19262314923421542</c:v>
                </c:pt>
                <c:pt idx="25">
                  <c:v>0.17032770677613712</c:v>
                </c:pt>
                <c:pt idx="26">
                  <c:v>0.16547435023566531</c:v>
                </c:pt>
                <c:pt idx="27">
                  <c:v>0.16058081130871243</c:v>
                </c:pt>
                <c:pt idx="28">
                  <c:v>0.16492596845296523</c:v>
                </c:pt>
                <c:pt idx="29">
                  <c:v>0.15757741178540755</c:v>
                </c:pt>
                <c:pt idx="30">
                  <c:v>0.17925137253504647</c:v>
                </c:pt>
                <c:pt idx="31">
                  <c:v>0.19204220511665887</c:v>
                </c:pt>
                <c:pt idx="32">
                  <c:v>0.17153013848509238</c:v>
                </c:pt>
                <c:pt idx="33">
                  <c:v>0.18528186774266134</c:v>
                </c:pt>
                <c:pt idx="34">
                  <c:v>0.17063578587086137</c:v>
                </c:pt>
                <c:pt idx="35">
                  <c:v>0.14973196161666613</c:v>
                </c:pt>
                <c:pt idx="36">
                  <c:v>0.13880155570960942</c:v>
                </c:pt>
                <c:pt idx="37">
                  <c:v>0.12805085339227257</c:v>
                </c:pt>
                <c:pt idx="38">
                  <c:v>0.18126832147886868</c:v>
                </c:pt>
                <c:pt idx="39">
                  <c:v>0.16513615521988861</c:v>
                </c:pt>
                <c:pt idx="40">
                  <c:v>0.15705953618300672</c:v>
                </c:pt>
                <c:pt idx="41">
                  <c:v>0.13886623036301249</c:v>
                </c:pt>
                <c:pt idx="42">
                  <c:v>0.12192855233233797</c:v>
                </c:pt>
                <c:pt idx="43">
                  <c:v>0.12272619803196556</c:v>
                </c:pt>
                <c:pt idx="44">
                  <c:v>0.11661011731720552</c:v>
                </c:pt>
                <c:pt idx="45">
                  <c:v>0.10270621213216703</c:v>
                </c:pt>
                <c:pt idx="46">
                  <c:v>0.10181607276371984</c:v>
                </c:pt>
                <c:pt idx="47">
                  <c:v>0.11030910227049394</c:v>
                </c:pt>
                <c:pt idx="48">
                  <c:v>0.10461512029408414</c:v>
                </c:pt>
                <c:pt idx="49">
                  <c:v>9.2276241832621203E-2</c:v>
                </c:pt>
                <c:pt idx="50">
                  <c:v>9.4024065936262571E-2</c:v>
                </c:pt>
                <c:pt idx="51">
                  <c:v>8.3033487889085045E-2</c:v>
                </c:pt>
                <c:pt idx="52">
                  <c:v>8.7194989759990307E-2</c:v>
                </c:pt>
                <c:pt idx="53">
                  <c:v>7.9634342294811589E-2</c:v>
                </c:pt>
                <c:pt idx="54">
                  <c:v>7.1016782697000097E-2</c:v>
                </c:pt>
                <c:pt idx="55">
                  <c:v>8.5912766280431194E-2</c:v>
                </c:pt>
                <c:pt idx="56">
                  <c:v>7.8485099534965491E-2</c:v>
                </c:pt>
                <c:pt idx="57">
                  <c:v>7.1922343369792294E-2</c:v>
                </c:pt>
                <c:pt idx="58">
                  <c:v>7.5350427980356682E-2</c:v>
                </c:pt>
                <c:pt idx="59">
                  <c:v>7.3302850646691467E-2</c:v>
                </c:pt>
                <c:pt idx="60">
                  <c:v>6.6680796266991207E-2</c:v>
                </c:pt>
                <c:pt idx="61">
                  <c:v>7.6913861007167475E-2</c:v>
                </c:pt>
                <c:pt idx="62">
                  <c:v>8.3597995852467313E-2</c:v>
                </c:pt>
                <c:pt idx="63">
                  <c:v>7.4301431745736696E-2</c:v>
                </c:pt>
                <c:pt idx="64">
                  <c:v>6.7962625433044682E-2</c:v>
                </c:pt>
                <c:pt idx="65">
                  <c:v>8.3283449174068949E-2</c:v>
                </c:pt>
                <c:pt idx="66">
                  <c:v>7.6338475500811562E-2</c:v>
                </c:pt>
                <c:pt idx="67">
                  <c:v>9.1772271850591489E-2</c:v>
                </c:pt>
                <c:pt idx="68">
                  <c:v>8.1273900385104722E-2</c:v>
                </c:pt>
                <c:pt idx="69">
                  <c:v>7.9671912776885748E-2</c:v>
                </c:pt>
                <c:pt idx="70">
                  <c:v>7.805874766483277E-2</c:v>
                </c:pt>
                <c:pt idx="71">
                  <c:v>7.3859697249799849E-2</c:v>
                </c:pt>
                <c:pt idx="72">
                  <c:v>6.6350241088645359E-2</c:v>
                </c:pt>
                <c:pt idx="73">
                  <c:v>6.9824196028248992E-2</c:v>
                </c:pt>
                <c:pt idx="74">
                  <c:v>6.7257883036105595E-2</c:v>
                </c:pt>
                <c:pt idx="75">
                  <c:v>6.8644865823775436E-2</c:v>
                </c:pt>
                <c:pt idx="76">
                  <c:v>6.2522977156329915E-2</c:v>
                </c:pt>
                <c:pt idx="77">
                  <c:v>5.600383973147454E-2</c:v>
                </c:pt>
                <c:pt idx="78">
                  <c:v>5.0634538690131375E-2</c:v>
                </c:pt>
                <c:pt idx="79">
                  <c:v>7.4444738608244423E-2</c:v>
                </c:pt>
                <c:pt idx="80">
                  <c:v>6.8557686341438134E-2</c:v>
                </c:pt>
                <c:pt idx="81">
                  <c:v>6.4873675970722203E-2</c:v>
                </c:pt>
                <c:pt idx="82">
                  <c:v>5.8633535614133425E-2</c:v>
                </c:pt>
                <c:pt idx="83">
                  <c:v>5.4490041261764939E-2</c:v>
                </c:pt>
                <c:pt idx="84">
                  <c:v>5.1007069611134603E-2</c:v>
                </c:pt>
                <c:pt idx="85">
                  <c:v>4.7394249967201499E-2</c:v>
                </c:pt>
                <c:pt idx="86">
                  <c:v>4.329354310409976E-2</c:v>
                </c:pt>
                <c:pt idx="87">
                  <c:v>5.1905857819160142E-2</c:v>
                </c:pt>
                <c:pt idx="88">
                  <c:v>5.0524002632618137E-2</c:v>
                </c:pt>
                <c:pt idx="89">
                  <c:v>5.1733461168675617E-2</c:v>
                </c:pt>
                <c:pt idx="90">
                  <c:v>4.831712993260822E-2</c:v>
                </c:pt>
                <c:pt idx="91">
                  <c:v>4.4395691875917513E-2</c:v>
                </c:pt>
                <c:pt idx="92">
                  <c:v>6.57090639505582E-2</c:v>
                </c:pt>
                <c:pt idx="93">
                  <c:v>6.2284992034379469E-2</c:v>
                </c:pt>
                <c:pt idx="94">
                  <c:v>5.5755027803495831E-2</c:v>
                </c:pt>
                <c:pt idx="95">
                  <c:v>5.4339803940383992E-2</c:v>
                </c:pt>
                <c:pt idx="96">
                  <c:v>6.1962497771464911E-2</c:v>
                </c:pt>
                <c:pt idx="97">
                  <c:v>5.5727040303318875E-2</c:v>
                </c:pt>
                <c:pt idx="98">
                  <c:v>5.9550751031922665E-2</c:v>
                </c:pt>
                <c:pt idx="99">
                  <c:v>5.7823103577846757E-2</c:v>
                </c:pt>
                <c:pt idx="100">
                  <c:v>5.196811948245237E-2</c:v>
                </c:pt>
                <c:pt idx="101">
                  <c:v>4.7496054758605771E-2</c:v>
                </c:pt>
                <c:pt idx="102">
                  <c:v>4.4198266527512367E-2</c:v>
                </c:pt>
                <c:pt idx="103">
                  <c:v>4.341045363706799E-2</c:v>
                </c:pt>
                <c:pt idx="104">
                  <c:v>3.9969531662745625E-2</c:v>
                </c:pt>
                <c:pt idx="105">
                  <c:v>4.654914096598798E-2</c:v>
                </c:pt>
                <c:pt idx="106">
                  <c:v>4.2642211893660138E-2</c:v>
                </c:pt>
                <c:pt idx="107">
                  <c:v>3.9539995482299216E-2</c:v>
                </c:pt>
                <c:pt idx="108">
                  <c:v>3.688691208320953E-2</c:v>
                </c:pt>
                <c:pt idx="109">
                  <c:v>4.1511549249360159E-2</c:v>
                </c:pt>
                <c:pt idx="110">
                  <c:v>3.8452867892371428E-2</c:v>
                </c:pt>
                <c:pt idx="111">
                  <c:v>4.0562396737330413E-2</c:v>
                </c:pt>
                <c:pt idx="112">
                  <c:v>3.9465206245157126E-2</c:v>
                </c:pt>
                <c:pt idx="113">
                  <c:v>4.490087595074662E-2</c:v>
                </c:pt>
                <c:pt idx="114">
                  <c:v>4.2915138602781254E-2</c:v>
                </c:pt>
                <c:pt idx="115">
                  <c:v>3.9707926947988657E-2</c:v>
                </c:pt>
                <c:pt idx="116">
                  <c:v>3.8094695263103814E-2</c:v>
                </c:pt>
                <c:pt idx="117">
                  <c:v>3.61885458577361E-2</c:v>
                </c:pt>
                <c:pt idx="118">
                  <c:v>3.3847295912491276E-2</c:v>
                </c:pt>
                <c:pt idx="119">
                  <c:v>3.320055478595025E-2</c:v>
                </c:pt>
                <c:pt idx="120">
                  <c:v>3.3290168620196847E-2</c:v>
                </c:pt>
                <c:pt idx="121">
                  <c:v>3.1526018721627566E-2</c:v>
                </c:pt>
                <c:pt idx="122">
                  <c:v>3.5063378035193174E-2</c:v>
                </c:pt>
                <c:pt idx="123">
                  <c:v>3.5766953167085391E-2</c:v>
                </c:pt>
                <c:pt idx="124">
                  <c:v>3.4066095111560175E-2</c:v>
                </c:pt>
                <c:pt idx="125">
                  <c:v>3.3084659921793484E-2</c:v>
                </c:pt>
                <c:pt idx="126">
                  <c:v>3.3263796956465225E-2</c:v>
                </c:pt>
                <c:pt idx="127">
                  <c:v>3.1750599933433717E-2</c:v>
                </c:pt>
                <c:pt idx="128">
                  <c:v>3.283139051522805E-2</c:v>
                </c:pt>
                <c:pt idx="129">
                  <c:v>5.2710431931093302E-2</c:v>
                </c:pt>
                <c:pt idx="130">
                  <c:v>4.8470502739382325E-2</c:v>
                </c:pt>
                <c:pt idx="131">
                  <c:v>6.2016279469618629E-2</c:v>
                </c:pt>
                <c:pt idx="132">
                  <c:v>5.5836378287106608E-2</c:v>
                </c:pt>
                <c:pt idx="133">
                  <c:v>5.5100531600455159E-2</c:v>
                </c:pt>
                <c:pt idx="134">
                  <c:v>5.7561452369970512E-2</c:v>
                </c:pt>
                <c:pt idx="135">
                  <c:v>5.2481310698105008E-2</c:v>
                </c:pt>
                <c:pt idx="136">
                  <c:v>4.7648089418760781E-2</c:v>
                </c:pt>
                <c:pt idx="137">
                  <c:v>4.5228633512605219E-2</c:v>
                </c:pt>
                <c:pt idx="138">
                  <c:v>5.6828869335635655E-2</c:v>
                </c:pt>
                <c:pt idx="139">
                  <c:v>5.4961666555896911E-2</c:v>
                </c:pt>
                <c:pt idx="140">
                  <c:v>5.7153850267509416E-2</c:v>
                </c:pt>
                <c:pt idx="141">
                  <c:v>5.1857250125752923E-2</c:v>
                </c:pt>
                <c:pt idx="142">
                  <c:v>5.1017218130770307E-2</c:v>
                </c:pt>
                <c:pt idx="143">
                  <c:v>4.9692879493131975E-2</c:v>
                </c:pt>
                <c:pt idx="144">
                  <c:v>4.6645031024836157E-2</c:v>
                </c:pt>
                <c:pt idx="145">
                  <c:v>6.0372877149377391E-2</c:v>
                </c:pt>
                <c:pt idx="146">
                  <c:v>5.5218372035827211E-2</c:v>
                </c:pt>
                <c:pt idx="147">
                  <c:v>5.0041659589728671E-2</c:v>
                </c:pt>
                <c:pt idx="148">
                  <c:v>5.8075258325109611E-2</c:v>
                </c:pt>
                <c:pt idx="149">
                  <c:v>5.3209344483475439E-2</c:v>
                </c:pt>
                <c:pt idx="150">
                  <c:v>5.3942529251619693E-2</c:v>
                </c:pt>
                <c:pt idx="151">
                  <c:v>6.306791348828282E-2</c:v>
                </c:pt>
                <c:pt idx="152">
                  <c:v>0.10146573428436716</c:v>
                </c:pt>
                <c:pt idx="153">
                  <c:v>8.9471660094516861E-2</c:v>
                </c:pt>
                <c:pt idx="154">
                  <c:v>7.9215160136695301E-2</c:v>
                </c:pt>
                <c:pt idx="155">
                  <c:v>7.0481663196435937E-2</c:v>
                </c:pt>
                <c:pt idx="156">
                  <c:v>6.2905705265858966E-2</c:v>
                </c:pt>
                <c:pt idx="157">
                  <c:v>5.7568076596740965E-2</c:v>
                </c:pt>
                <c:pt idx="158">
                  <c:v>8.3941579732547927E-2</c:v>
                </c:pt>
                <c:pt idx="159">
                  <c:v>8.0705807900360846E-2</c:v>
                </c:pt>
                <c:pt idx="160">
                  <c:v>7.311154732611469E-2</c:v>
                </c:pt>
                <c:pt idx="161">
                  <c:v>7.9257187446344163E-2</c:v>
                </c:pt>
                <c:pt idx="162">
                  <c:v>7.0292740417552679E-2</c:v>
                </c:pt>
                <c:pt idx="163">
                  <c:v>6.3453665856921332E-2</c:v>
                </c:pt>
                <c:pt idx="164">
                  <c:v>5.8434237046362407E-2</c:v>
                </c:pt>
                <c:pt idx="165">
                  <c:v>5.2529092921790838E-2</c:v>
                </c:pt>
                <c:pt idx="166">
                  <c:v>4.7986711158413353E-2</c:v>
                </c:pt>
                <c:pt idx="167">
                  <c:v>4.3650789612943774E-2</c:v>
                </c:pt>
                <c:pt idx="168">
                  <c:v>4.023389144043072E-2</c:v>
                </c:pt>
                <c:pt idx="169">
                  <c:v>4.3084745559288783E-2</c:v>
                </c:pt>
                <c:pt idx="170">
                  <c:v>4.0309573991974719E-2</c:v>
                </c:pt>
                <c:pt idx="171">
                  <c:v>4.4779663682116631E-2</c:v>
                </c:pt>
                <c:pt idx="172">
                  <c:v>4.2651168864596557E-2</c:v>
                </c:pt>
                <c:pt idx="173">
                  <c:v>4.335533595221041E-2</c:v>
                </c:pt>
                <c:pt idx="174">
                  <c:v>4.2109783099181473E-2</c:v>
                </c:pt>
                <c:pt idx="175">
                  <c:v>4.2048625463524364E-2</c:v>
                </c:pt>
                <c:pt idx="176">
                  <c:v>4.2376401793109891E-2</c:v>
                </c:pt>
                <c:pt idx="177">
                  <c:v>3.9223591445662148E-2</c:v>
                </c:pt>
                <c:pt idx="178">
                  <c:v>3.900378093104321E-2</c:v>
                </c:pt>
                <c:pt idx="179">
                  <c:v>3.6413745808618773E-2</c:v>
                </c:pt>
                <c:pt idx="180">
                  <c:v>3.6012611416136098E-2</c:v>
                </c:pt>
                <c:pt idx="181">
                  <c:v>3.8359163591774055E-2</c:v>
                </c:pt>
                <c:pt idx="182">
                  <c:v>3.5661586647339844E-2</c:v>
                </c:pt>
                <c:pt idx="183">
                  <c:v>3.381795735208256E-2</c:v>
                </c:pt>
                <c:pt idx="184">
                  <c:v>3.2623613453806773E-2</c:v>
                </c:pt>
                <c:pt idx="185">
                  <c:v>3.1763963574817873E-2</c:v>
                </c:pt>
                <c:pt idx="186">
                  <c:v>4.7143585395685167E-2</c:v>
                </c:pt>
                <c:pt idx="187">
                  <c:v>4.9905298880484943E-2</c:v>
                </c:pt>
                <c:pt idx="188">
                  <c:v>5.90401888106903E-2</c:v>
                </c:pt>
                <c:pt idx="189">
                  <c:v>5.321387651411677E-2</c:v>
                </c:pt>
                <c:pt idx="190">
                  <c:v>5.1987819289505022E-2</c:v>
                </c:pt>
                <c:pt idx="191">
                  <c:v>4.7212152701640288E-2</c:v>
                </c:pt>
                <c:pt idx="192">
                  <c:v>4.4719170089707598E-2</c:v>
                </c:pt>
                <c:pt idx="193">
                  <c:v>4.1034843465278824E-2</c:v>
                </c:pt>
                <c:pt idx="194">
                  <c:v>3.8454616497359345E-2</c:v>
                </c:pt>
                <c:pt idx="195">
                  <c:v>3.5714266238277816E-2</c:v>
                </c:pt>
                <c:pt idx="196">
                  <c:v>3.4156680441926809E-2</c:v>
                </c:pt>
                <c:pt idx="197">
                  <c:v>3.4088188989335674E-2</c:v>
                </c:pt>
                <c:pt idx="198">
                  <c:v>3.2221976805619966E-2</c:v>
                </c:pt>
                <c:pt idx="199">
                  <c:v>3.1086501968088872E-2</c:v>
                </c:pt>
                <c:pt idx="200">
                  <c:v>3.1728600247836414E-2</c:v>
                </c:pt>
                <c:pt idx="201">
                  <c:v>3.4508926896435775E-2</c:v>
                </c:pt>
                <c:pt idx="202">
                  <c:v>3.7969968830430627E-2</c:v>
                </c:pt>
                <c:pt idx="203">
                  <c:v>3.8689376985859253E-2</c:v>
                </c:pt>
                <c:pt idx="204">
                  <c:v>3.6027985919497581E-2</c:v>
                </c:pt>
                <c:pt idx="205">
                  <c:v>3.5783680899191046E-2</c:v>
                </c:pt>
                <c:pt idx="206">
                  <c:v>3.5418942390707815E-2</c:v>
                </c:pt>
                <c:pt idx="207">
                  <c:v>4.2952980473446735E-2</c:v>
                </c:pt>
                <c:pt idx="208">
                  <c:v>3.9525038500506531E-2</c:v>
                </c:pt>
                <c:pt idx="209">
                  <c:v>3.6597934147709912E-2</c:v>
                </c:pt>
                <c:pt idx="210">
                  <c:v>3.7070565691107074E-2</c:v>
                </c:pt>
                <c:pt idx="211">
                  <c:v>3.683337216604312E-2</c:v>
                </c:pt>
                <c:pt idx="212">
                  <c:v>3.6023627942874364E-2</c:v>
                </c:pt>
                <c:pt idx="213">
                  <c:v>3.3710996766409269E-2</c:v>
                </c:pt>
                <c:pt idx="214">
                  <c:v>3.3565426776700838E-2</c:v>
                </c:pt>
                <c:pt idx="215">
                  <c:v>3.5121413316073428E-2</c:v>
                </c:pt>
              </c:numCache>
            </c:numRef>
          </c:val>
        </c:ser>
        <c:marker val="1"/>
        <c:axId val="71574272"/>
        <c:axId val="71575808"/>
      </c:lineChart>
      <c:dateAx>
        <c:axId val="71574272"/>
        <c:scaling>
          <c:orientation val="minMax"/>
        </c:scaling>
        <c:axPos val="b"/>
        <c:numFmt formatCode="dd/mm/yyyy" sourceLinked="1"/>
        <c:tickLblPos val="nextTo"/>
        <c:crossAx val="71575808"/>
        <c:crosses val="autoZero"/>
        <c:auto val="1"/>
        <c:lblOffset val="100"/>
      </c:dateAx>
      <c:valAx>
        <c:axId val="71575808"/>
        <c:scaling>
          <c:orientation val="minMax"/>
        </c:scaling>
        <c:axPos val="l"/>
        <c:majorGridlines/>
        <c:numFmt formatCode="General" sourceLinked="1"/>
        <c:tickLblPos val="nextTo"/>
        <c:crossAx val="7157427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333375</xdr:colOff>
      <xdr:row>7</xdr:row>
      <xdr:rowOff>114300</xdr:rowOff>
    </xdr:from>
    <xdr:to>
      <xdr:col>20</xdr:col>
      <xdr:colOff>333375</xdr:colOff>
      <xdr:row>22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2" displayName="Tableau2" ref="E4:H7" totalsRowShown="0" headerRowDxfId="15" dataDxfId="13" headerRowBorderDxfId="14" tableBorderDxfId="12">
  <tableColumns count="4">
    <tableColumn id="1" name="Likelihood" dataDxfId="11"/>
    <tableColumn id="2" name="Valeurs" dataDxfId="10"/>
    <tableColumn id="3" name="Minimum" dataDxfId="9"/>
    <tableColumn id="4" name="Maximum" dataDxfId="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22" displayName="Tableau22" ref="N2:Q5" totalsRowShown="0" headerRowDxfId="7" dataDxfId="5" headerRowBorderDxfId="6" tableBorderDxfId="4">
  <tableColumns count="4">
    <tableColumn id="1" name="Likelihood" dataDxfId="3"/>
    <tableColumn id="2" name="Valeurs" dataDxfId="2"/>
    <tableColumn id="3" name="Minimum" dataDxfId="1"/>
    <tableColumn id="4" name="Maximum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control" Target="../activeX/activeX3.xml"/><Relationship Id="rId1" Type="http://schemas.openxmlformats.org/officeDocument/2006/relationships/vmlDrawing" Target="../drawings/vmlDrawing3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220"/>
  <sheetViews>
    <sheetView workbookViewId="0">
      <selection activeCell="K11" sqref="K11"/>
    </sheetView>
  </sheetViews>
  <sheetFormatPr baseColWidth="10" defaultColWidth="9.140625" defaultRowHeight="15"/>
  <cols>
    <col min="1" max="1" width="12.85546875" customWidth="1"/>
  </cols>
  <sheetData>
    <row r="1" spans="1:9">
      <c r="A1" s="40" t="s">
        <v>0</v>
      </c>
      <c r="B1" s="40"/>
    </row>
    <row r="2" spans="1:9">
      <c r="A2" s="1" t="s">
        <v>1</v>
      </c>
      <c r="B2" s="1" t="s">
        <v>2</v>
      </c>
    </row>
    <row r="3" spans="1:9">
      <c r="A3" s="2">
        <v>35095</v>
      </c>
      <c r="B3">
        <v>8045.97</v>
      </c>
      <c r="C3">
        <v>2192.3000000000002</v>
      </c>
      <c r="D3">
        <v>-5065.2104128440351</v>
      </c>
      <c r="E3">
        <v>25656356.526383642</v>
      </c>
      <c r="F3">
        <v>-129954844233.07744</v>
      </c>
      <c r="G3">
        <v>658248630208908.37</v>
      </c>
    </row>
    <row r="4" spans="1:9">
      <c r="A4" s="2">
        <v>35124</v>
      </c>
      <c r="B4">
        <v>8255.26</v>
      </c>
      <c r="C4">
        <v>2758.92</v>
      </c>
      <c r="D4">
        <v>-4498.5904128440352</v>
      </c>
      <c r="E4">
        <v>20237315.702532265</v>
      </c>
      <c r="F4">
        <v>-91039394401.109711</v>
      </c>
      <c r="G4">
        <v>409548946843959.06</v>
      </c>
      <c r="I4">
        <v>0.38855212385469917</v>
      </c>
    </row>
    <row r="5" spans="1:9">
      <c r="A5" s="2">
        <v>35153</v>
      </c>
      <c r="B5">
        <v>8679.83</v>
      </c>
      <c r="C5">
        <v>2780.05</v>
      </c>
      <c r="D5">
        <v>-4477.4604128440351</v>
      </c>
      <c r="E5">
        <v>20047651.748585477</v>
      </c>
      <c r="F5">
        <v>-89762567074.774979</v>
      </c>
      <c r="G5">
        <v>401908340632562.31</v>
      </c>
      <c r="I5">
        <v>2.1013432566986476</v>
      </c>
    </row>
    <row r="6" spans="1:9">
      <c r="A6" s="2">
        <v>35185</v>
      </c>
      <c r="B6">
        <v>9126.18</v>
      </c>
      <c r="C6">
        <v>2958.24</v>
      </c>
      <c r="D6">
        <v>-4299.2704128440355</v>
      </c>
      <c r="E6">
        <v>18483726.082756124</v>
      </c>
      <c r="F6">
        <v>-79466536666.706985</v>
      </c>
      <c r="G6">
        <v>341648129902359</v>
      </c>
      <c r="I6">
        <v>12.820897499641593</v>
      </c>
    </row>
    <row r="7" spans="1:9">
      <c r="A7" s="2">
        <v>35216</v>
      </c>
      <c r="B7">
        <v>8699.4</v>
      </c>
      <c r="C7">
        <v>3166.92</v>
      </c>
      <c r="D7">
        <v>-4090.5904128440352</v>
      </c>
      <c r="E7">
        <v>16732929.925651534</v>
      </c>
      <c r="F7">
        <v>-68447562732.661224</v>
      </c>
      <c r="G7">
        <v>279990943896764.66</v>
      </c>
    </row>
    <row r="8" spans="1:9">
      <c r="A8" s="2">
        <v>35244</v>
      </c>
      <c r="B8">
        <v>8694.89</v>
      </c>
      <c r="C8">
        <v>3520.73</v>
      </c>
      <c r="D8">
        <v>-3736.7804128440353</v>
      </c>
      <c r="E8">
        <v>13963527.853814838</v>
      </c>
      <c r="F8">
        <v>-52178637378.337395</v>
      </c>
      <c r="G8">
        <v>194980110124262.84</v>
      </c>
    </row>
    <row r="9" spans="1:9">
      <c r="A9" s="2">
        <v>35277</v>
      </c>
      <c r="B9">
        <v>8152.95</v>
      </c>
      <c r="C9">
        <v>3705.75</v>
      </c>
      <c r="D9">
        <v>-3551.7604128440353</v>
      </c>
      <c r="E9">
        <v>12615002.030246032</v>
      </c>
      <c r="F9">
        <v>-44805464818.974991</v>
      </c>
      <c r="G9">
        <v>159138276223111.5</v>
      </c>
    </row>
    <row r="10" spans="1:9">
      <c r="A10" s="2">
        <v>35307</v>
      </c>
      <c r="B10">
        <v>8618.27</v>
      </c>
      <c r="C10">
        <v>3786.32</v>
      </c>
      <c r="D10">
        <v>-3471.1904128440351</v>
      </c>
      <c r="E10">
        <v>12049162.882220343</v>
      </c>
      <c r="F10">
        <v>-41824938679.559456</v>
      </c>
      <c r="G10">
        <v>145182326162276.44</v>
      </c>
    </row>
    <row r="11" spans="1:9">
      <c r="A11" s="2">
        <v>35338</v>
      </c>
      <c r="B11">
        <v>8855.57</v>
      </c>
      <c r="C11">
        <v>3820.72</v>
      </c>
      <c r="D11">
        <v>-3436.7904128440355</v>
      </c>
      <c r="E11">
        <v>11811528.341816675</v>
      </c>
      <c r="F11">
        <v>-40593747366.191162</v>
      </c>
      <c r="G11">
        <v>139512201769538.59</v>
      </c>
    </row>
    <row r="12" spans="1:9">
      <c r="A12" s="2">
        <v>35369</v>
      </c>
      <c r="B12">
        <v>9052.7800000000007</v>
      </c>
      <c r="C12">
        <v>3912.55</v>
      </c>
      <c r="D12">
        <v>-3344.9604128440351</v>
      </c>
      <c r="E12">
        <v>11188760.163493738</v>
      </c>
      <c r="F12">
        <v>-37425959815.692909</v>
      </c>
      <c r="G12">
        <v>125188353996184.41</v>
      </c>
    </row>
    <row r="13" spans="1:9">
      <c r="A13" s="2">
        <v>35398</v>
      </c>
      <c r="B13">
        <v>9437.8700000000008</v>
      </c>
      <c r="C13">
        <v>3914.88</v>
      </c>
      <c r="D13">
        <v>-3342.6304128440352</v>
      </c>
      <c r="E13">
        <v>11173178.076869885</v>
      </c>
      <c r="F13">
        <v>-37347804847.867508</v>
      </c>
      <c r="G13">
        <v>124839908337445.83</v>
      </c>
    </row>
    <row r="14" spans="1:9">
      <c r="A14" s="2">
        <v>35430</v>
      </c>
      <c r="B14">
        <v>9503.1200000000008</v>
      </c>
      <c r="C14">
        <v>3961.5</v>
      </c>
      <c r="D14">
        <v>-3296.0104128440353</v>
      </c>
      <c r="E14">
        <v>10863684.641576309</v>
      </c>
      <c r="F14">
        <v>-35806817700.489334</v>
      </c>
      <c r="G14">
        <v>118019643991620.95</v>
      </c>
    </row>
    <row r="15" spans="1:9">
      <c r="A15" s="2">
        <v>35461</v>
      </c>
      <c r="B15">
        <v>9564.42</v>
      </c>
      <c r="C15">
        <v>3966.78</v>
      </c>
      <c r="D15">
        <v>-3290.7304128440351</v>
      </c>
      <c r="E15">
        <v>10828906.650016673</v>
      </c>
      <c r="F15">
        <v>-35635012451.058884</v>
      </c>
      <c r="G15">
        <v>117265219234775.33</v>
      </c>
    </row>
    <row r="16" spans="1:9">
      <c r="A16" s="2">
        <v>35489</v>
      </c>
      <c r="B16">
        <v>10212.89</v>
      </c>
      <c r="C16">
        <v>4048.15</v>
      </c>
      <c r="D16">
        <v>-3209.3604128440352</v>
      </c>
      <c r="E16">
        <v>10299994.259530436</v>
      </c>
      <c r="F16">
        <v>-33056393829.057793</v>
      </c>
      <c r="G16">
        <v>106089881746359.94</v>
      </c>
    </row>
    <row r="17" spans="1:7">
      <c r="A17" s="2">
        <v>35520</v>
      </c>
      <c r="B17">
        <v>9622.23</v>
      </c>
      <c r="C17">
        <v>4128.2299999999996</v>
      </c>
      <c r="D17">
        <v>-3129.2804128440357</v>
      </c>
      <c r="E17">
        <v>9792395.9022093378</v>
      </c>
      <c r="F17">
        <v>-30643152691.597881</v>
      </c>
      <c r="G17">
        <v>95891017505606.25</v>
      </c>
    </row>
    <row r="18" spans="1:7">
      <c r="A18" s="2">
        <v>35550</v>
      </c>
      <c r="B18">
        <v>8571.74</v>
      </c>
      <c r="C18">
        <v>4134.22</v>
      </c>
      <c r="D18">
        <v>-3123.290412844035</v>
      </c>
      <c r="E18">
        <v>9754943.0029634628</v>
      </c>
      <c r="F18">
        <v>-30467519958.995785</v>
      </c>
      <c r="G18">
        <v>95158912991065.812</v>
      </c>
    </row>
    <row r="19" spans="1:7">
      <c r="A19" s="2">
        <v>35580</v>
      </c>
      <c r="B19">
        <v>8630.7800000000007</v>
      </c>
      <c r="C19">
        <v>4175.95</v>
      </c>
      <c r="D19">
        <v>-3081.5604128440355</v>
      </c>
      <c r="E19">
        <v>9496014.5780075025</v>
      </c>
      <c r="F19">
        <v>-29262542603.377777</v>
      </c>
      <c r="G19">
        <v>90174292865731</v>
      </c>
    </row>
    <row r="20" spans="1:7">
      <c r="A20" s="2">
        <v>35611</v>
      </c>
      <c r="B20">
        <v>8370.5</v>
      </c>
      <c r="C20">
        <v>4177.33</v>
      </c>
      <c r="D20">
        <v>-3080.1804128440353</v>
      </c>
      <c r="E20">
        <v>9487511.3756680526</v>
      </c>
      <c r="F20">
        <v>-29223246705.967701</v>
      </c>
      <c r="G20">
        <v>90012872103430.687</v>
      </c>
    </row>
    <row r="21" spans="1:7">
      <c r="A21" s="2">
        <v>35642</v>
      </c>
      <c r="B21">
        <v>7977.47</v>
      </c>
      <c r="C21">
        <v>4193.88</v>
      </c>
      <c r="D21">
        <v>-3063.6304128440352</v>
      </c>
      <c r="E21">
        <v>9385831.3065029141</v>
      </c>
      <c r="F21">
        <v>-28754718240.425991</v>
      </c>
      <c r="G21">
        <v>88093829314130.187</v>
      </c>
    </row>
    <row r="22" spans="1:7">
      <c r="A22" s="2">
        <v>35671</v>
      </c>
      <c r="B22">
        <v>5992.84</v>
      </c>
      <c r="C22">
        <v>4345.12</v>
      </c>
      <c r="D22">
        <v>-2912.3904128440354</v>
      </c>
      <c r="E22">
        <v>8482017.9168258514</v>
      </c>
      <c r="F22">
        <v>-24702947662.534946</v>
      </c>
      <c r="G22">
        <v>71944627941354.75</v>
      </c>
    </row>
    <row r="23" spans="1:7">
      <c r="A23" s="2">
        <v>35703</v>
      </c>
      <c r="B23">
        <v>6187.34</v>
      </c>
      <c r="C23">
        <v>4369.38</v>
      </c>
      <c r="D23">
        <v>-2888.1304128440352</v>
      </c>
      <c r="E23">
        <v>8341297.2815946573</v>
      </c>
      <c r="F23">
        <v>-24090754361.546806</v>
      </c>
      <c r="G23">
        <v>69577240339938.414</v>
      </c>
    </row>
    <row r="24" spans="1:7">
      <c r="A24" s="2">
        <v>35734</v>
      </c>
      <c r="B24">
        <v>5056.58</v>
      </c>
      <c r="C24">
        <v>4378.91</v>
      </c>
      <c r="D24">
        <v>-2878.6004128440354</v>
      </c>
      <c r="E24">
        <v>8286340.3368258514</v>
      </c>
      <c r="F24">
        <v>-23853062714.553078</v>
      </c>
      <c r="G24">
        <v>68663436177707.164</v>
      </c>
    </row>
    <row r="25" spans="1:7">
      <c r="A25" s="2">
        <v>35762</v>
      </c>
      <c r="B25">
        <v>3961.5</v>
      </c>
      <c r="C25">
        <v>4385.6000000000004</v>
      </c>
      <c r="D25">
        <v>-2871.9104128440349</v>
      </c>
      <c r="E25">
        <v>8247869.4194019949</v>
      </c>
      <c r="F25">
        <v>-23687142069.358475</v>
      </c>
      <c r="G25">
        <v>68027349959506.602</v>
      </c>
    </row>
    <row r="26" spans="1:7">
      <c r="A26" s="2">
        <v>35795</v>
      </c>
      <c r="B26">
        <v>4177.33</v>
      </c>
      <c r="C26">
        <v>4392.0200000000004</v>
      </c>
      <c r="D26">
        <v>-2865.4904128440348</v>
      </c>
      <c r="E26">
        <v>8211035.3061010772</v>
      </c>
      <c r="F26">
        <v>-23528642949.156521</v>
      </c>
      <c r="G26">
        <v>67421100798038.414</v>
      </c>
    </row>
    <row r="27" spans="1:7">
      <c r="A27" s="2">
        <v>35825</v>
      </c>
      <c r="B27">
        <v>3912.55</v>
      </c>
      <c r="C27">
        <v>4426.8599999999997</v>
      </c>
      <c r="D27">
        <v>-2830.6504128440356</v>
      </c>
      <c r="E27">
        <v>8012581.759734109</v>
      </c>
      <c r="F27">
        <v>-22680817866.137947</v>
      </c>
      <c r="G27">
        <v>64201466456423.75</v>
      </c>
    </row>
    <row r="28" spans="1:7">
      <c r="A28" s="2">
        <v>35853</v>
      </c>
      <c r="B28">
        <v>5320.23</v>
      </c>
      <c r="C28">
        <v>4431.33</v>
      </c>
      <c r="D28">
        <v>-2826.1804128440353</v>
      </c>
      <c r="E28">
        <v>7987295.7259432822</v>
      </c>
      <c r="F28">
        <v>-22573538732.253784</v>
      </c>
      <c r="G28">
        <v>63796893013671.82</v>
      </c>
    </row>
    <row r="29" spans="1:7">
      <c r="A29" s="2">
        <v>35885</v>
      </c>
      <c r="B29">
        <v>5068.6000000000004</v>
      </c>
      <c r="C29">
        <v>4474.22</v>
      </c>
      <c r="D29">
        <v>-2783.290412844035</v>
      </c>
      <c r="E29">
        <v>7746705.5222295187</v>
      </c>
      <c r="F29">
        <v>-21561331211.147362</v>
      </c>
      <c r="G29">
        <v>60011446448141.32</v>
      </c>
    </row>
    <row r="30" spans="1:7">
      <c r="A30" s="2">
        <v>35915</v>
      </c>
      <c r="B30">
        <v>4369.38</v>
      </c>
      <c r="C30">
        <v>4477.4399999999996</v>
      </c>
      <c r="D30">
        <v>-2780.0704128440357</v>
      </c>
      <c r="E30">
        <v>7728791.500370807</v>
      </c>
      <c r="F30">
        <v>-21486584577.221344</v>
      </c>
      <c r="G30">
        <v>59734218056204.031</v>
      </c>
    </row>
    <row r="31" spans="1:7">
      <c r="A31" s="2">
        <v>35944</v>
      </c>
      <c r="B31">
        <v>3786.32</v>
      </c>
      <c r="C31">
        <v>4559.18</v>
      </c>
      <c r="D31">
        <v>-2698.330412844035</v>
      </c>
      <c r="E31">
        <v>7280987.0168790603</v>
      </c>
      <c r="F31">
        <v>-19646508703.167332</v>
      </c>
      <c r="G31">
        <v>53012771939961.437</v>
      </c>
    </row>
    <row r="32" spans="1:7">
      <c r="A32" s="2">
        <v>35976</v>
      </c>
      <c r="B32">
        <v>3166.92</v>
      </c>
      <c r="C32">
        <v>4595.75</v>
      </c>
      <c r="D32">
        <v>-2661.7604128440353</v>
      </c>
      <c r="E32">
        <v>7084968.4953836491</v>
      </c>
      <c r="F32">
        <v>-18858488667.259365</v>
      </c>
      <c r="G32">
        <v>50196778580578.852</v>
      </c>
    </row>
    <row r="33" spans="1:7">
      <c r="A33" s="2">
        <v>36007</v>
      </c>
      <c r="B33">
        <v>2780.05</v>
      </c>
      <c r="C33">
        <v>4607.5</v>
      </c>
      <c r="D33">
        <v>-2650.0104128440353</v>
      </c>
      <c r="E33">
        <v>7022555.1881818138</v>
      </c>
      <c r="F33">
        <v>-18609844373.453712</v>
      </c>
      <c r="G33">
        <v>49316281371059.32</v>
      </c>
    </row>
    <row r="34" spans="1:7">
      <c r="A34" s="2">
        <v>36038</v>
      </c>
      <c r="B34">
        <v>2192.3000000000002</v>
      </c>
      <c r="C34">
        <v>4658.13</v>
      </c>
      <c r="D34">
        <v>-2599.3804128440352</v>
      </c>
      <c r="E34">
        <v>6756778.5306772264</v>
      </c>
      <c r="F34">
        <v>-17563437766.567482</v>
      </c>
      <c r="G34">
        <v>45654056112620.703</v>
      </c>
    </row>
    <row r="35" spans="1:7">
      <c r="A35" s="2">
        <v>36068</v>
      </c>
      <c r="B35">
        <v>2758.92</v>
      </c>
      <c r="C35">
        <v>4696.83</v>
      </c>
      <c r="D35">
        <v>-2560.6804128440353</v>
      </c>
      <c r="E35">
        <v>6557084.1767230993</v>
      </c>
      <c r="F35">
        <v>-16790597016.704397</v>
      </c>
      <c r="G35">
        <v>42995352900632.445</v>
      </c>
    </row>
    <row r="36" spans="1:7">
      <c r="A36" s="2">
        <v>36098</v>
      </c>
      <c r="B36">
        <v>2958.24</v>
      </c>
      <c r="C36">
        <v>4732.07</v>
      </c>
      <c r="D36">
        <v>-2525.4404128440356</v>
      </c>
      <c r="E36">
        <v>6377849.278825853</v>
      </c>
      <c r="F36">
        <v>-16106878315.774996</v>
      </c>
      <c r="G36">
        <v>40676961423419.453</v>
      </c>
    </row>
    <row r="37" spans="1:7">
      <c r="A37" s="2">
        <v>36129</v>
      </c>
      <c r="B37">
        <v>3705.75</v>
      </c>
      <c r="C37">
        <v>4748.21</v>
      </c>
      <c r="D37">
        <v>-2509.3004128440352</v>
      </c>
      <c r="E37">
        <v>6296588.5618992457</v>
      </c>
      <c r="F37">
        <v>-15800032277.882807</v>
      </c>
      <c r="G37">
        <v>39647027517840.414</v>
      </c>
    </row>
    <row r="38" spans="1:7">
      <c r="A38" s="2">
        <v>36160</v>
      </c>
      <c r="B38">
        <v>4134.22</v>
      </c>
      <c r="C38">
        <v>4749.67</v>
      </c>
      <c r="D38">
        <v>-2507.8404128440352</v>
      </c>
      <c r="E38">
        <v>6289263.5362937413</v>
      </c>
      <c r="F38">
        <v>-15772469263.343832</v>
      </c>
      <c r="G38">
        <v>39554835828954.055</v>
      </c>
    </row>
    <row r="39" spans="1:7">
      <c r="A39" s="2">
        <v>36189</v>
      </c>
      <c r="B39">
        <v>4193.88</v>
      </c>
      <c r="C39">
        <v>4843.09</v>
      </c>
      <c r="D39">
        <v>-2414.4204128440351</v>
      </c>
      <c r="E39">
        <v>5829425.9299579607</v>
      </c>
      <c r="F39">
        <v>-14074684960.452824</v>
      </c>
      <c r="G39">
        <v>33982206672866.238</v>
      </c>
    </row>
    <row r="40" spans="1:7">
      <c r="A40" s="2">
        <v>36217</v>
      </c>
      <c r="B40">
        <v>3820.72</v>
      </c>
      <c r="C40">
        <v>4853.72</v>
      </c>
      <c r="D40">
        <v>-2403.790412844035</v>
      </c>
      <c r="E40">
        <v>5778208.3488808963</v>
      </c>
      <c r="F40">
        <v>-13889601832.455259</v>
      </c>
      <c r="G40">
        <v>33387691723076.895</v>
      </c>
    </row>
    <row r="41" spans="1:7">
      <c r="A41" s="2">
        <v>36250</v>
      </c>
      <c r="B41">
        <v>3520.73</v>
      </c>
      <c r="C41">
        <v>4909.47</v>
      </c>
      <c r="D41">
        <v>-2348.040412844035</v>
      </c>
      <c r="E41">
        <v>5513293.7803487862</v>
      </c>
      <c r="F41">
        <v>-12945436604.140615</v>
      </c>
      <c r="G41">
        <v>30396408308432.613</v>
      </c>
    </row>
    <row r="42" spans="1:7">
      <c r="A42" s="2">
        <v>36280</v>
      </c>
      <c r="B42">
        <v>4732.07</v>
      </c>
      <c r="C42">
        <v>4998.21</v>
      </c>
      <c r="D42">
        <v>-2259.3004128440352</v>
      </c>
      <c r="E42">
        <v>5104438.3554772278</v>
      </c>
      <c r="F42">
        <v>-11532459683.866631</v>
      </c>
      <c r="G42">
        <v>26055290924867.07</v>
      </c>
    </row>
    <row r="43" spans="1:7">
      <c r="A43" s="2">
        <v>36311</v>
      </c>
      <c r="B43">
        <v>5198.53</v>
      </c>
      <c r="C43">
        <v>5001.37</v>
      </c>
      <c r="D43">
        <v>-2256.1404128440354</v>
      </c>
      <c r="E43">
        <v>5090169.5624680547</v>
      </c>
      <c r="F43">
        <v>-11484137258.11282</v>
      </c>
      <c r="G43">
        <v>25909826174676.223</v>
      </c>
    </row>
    <row r="44" spans="1:7">
      <c r="A44" s="2">
        <v>36341</v>
      </c>
      <c r="B44">
        <v>5900.45</v>
      </c>
      <c r="C44">
        <v>5008.5600000000004</v>
      </c>
      <c r="D44">
        <v>-2248.9504128440349</v>
      </c>
      <c r="E44">
        <v>5057777.9594313549</v>
      </c>
      <c r="F44">
        <v>-11374691829.936605</v>
      </c>
      <c r="G44">
        <v>25581117886909.602</v>
      </c>
    </row>
    <row r="45" spans="1:7">
      <c r="A45" s="2">
        <v>36371</v>
      </c>
      <c r="B45">
        <v>5688.98</v>
      </c>
      <c r="C45">
        <v>5018.8599999999997</v>
      </c>
      <c r="D45">
        <v>-2238.6504128440356</v>
      </c>
      <c r="E45">
        <v>5011555.6709267711</v>
      </c>
      <c r="F45">
        <v>-11219121171.711084</v>
      </c>
      <c r="G45">
        <v>25115690242798.277</v>
      </c>
    </row>
    <row r="46" spans="1:7">
      <c r="A46" s="2">
        <v>36403</v>
      </c>
      <c r="B46">
        <v>5683</v>
      </c>
      <c r="C46">
        <v>5052.43</v>
      </c>
      <c r="D46">
        <v>-2205.080412844035</v>
      </c>
      <c r="E46">
        <v>4862379.6271084193</v>
      </c>
      <c r="F46">
        <v>-10721938075.548658</v>
      </c>
      <c r="G46">
        <v>23642735638119.016</v>
      </c>
    </row>
    <row r="47" spans="1:7">
      <c r="A47" s="2">
        <v>36433</v>
      </c>
      <c r="B47">
        <v>5018.8599999999997</v>
      </c>
      <c r="C47">
        <v>5056.58</v>
      </c>
      <c r="D47">
        <v>-2200.9304128440353</v>
      </c>
      <c r="E47">
        <v>4844094.6821818156</v>
      </c>
      <c r="F47">
        <v>-10661515308.71002</v>
      </c>
      <c r="G47">
        <v>23465253289942.148</v>
      </c>
    </row>
    <row r="48" spans="1:7">
      <c r="A48" s="2">
        <v>36462</v>
      </c>
      <c r="B48">
        <v>5502.45</v>
      </c>
      <c r="C48">
        <v>5068.6000000000004</v>
      </c>
      <c r="D48">
        <v>-2188.9104128440349</v>
      </c>
      <c r="E48">
        <v>4791328.7954570437</v>
      </c>
      <c r="F48">
        <v>-10487789491.73539</v>
      </c>
      <c r="G48">
        <v>22956831626175.844</v>
      </c>
    </row>
    <row r="49" spans="1:7">
      <c r="A49" s="2">
        <v>36494</v>
      </c>
      <c r="B49">
        <v>5448.23</v>
      </c>
      <c r="C49">
        <v>5079.43</v>
      </c>
      <c r="D49">
        <v>-2178.080412844035</v>
      </c>
      <c r="E49">
        <v>4744034.284814842</v>
      </c>
      <c r="F49">
        <v>-10332888153.615767</v>
      </c>
      <c r="G49">
        <v>22505861295498.668</v>
      </c>
    </row>
    <row r="50" spans="1:7">
      <c r="A50" s="2">
        <v>36525</v>
      </c>
      <c r="B50">
        <v>6002.53</v>
      </c>
      <c r="C50">
        <v>5086.7</v>
      </c>
      <c r="D50">
        <v>-2170.8104128440355</v>
      </c>
      <c r="E50">
        <v>4712417.8485120917</v>
      </c>
      <c r="F50">
        <v>-10229765735.222136</v>
      </c>
      <c r="G50">
        <v>22206881978975.332</v>
      </c>
    </row>
    <row r="51" spans="1:7">
      <c r="A51" s="2">
        <v>36556</v>
      </c>
      <c r="B51">
        <v>6858.97</v>
      </c>
      <c r="C51">
        <v>5092.3900000000003</v>
      </c>
      <c r="D51">
        <v>-2165.1204128440349</v>
      </c>
      <c r="E51">
        <v>4687746.4021139247</v>
      </c>
      <c r="F51">
        <v>-10149535425.453039</v>
      </c>
      <c r="G51">
        <v>21974966330532.043</v>
      </c>
    </row>
    <row r="52" spans="1:7">
      <c r="A52" s="2">
        <v>36585</v>
      </c>
      <c r="B52">
        <v>7436.56</v>
      </c>
      <c r="C52">
        <v>5102.2299999999996</v>
      </c>
      <c r="D52">
        <v>-2155.2804128440357</v>
      </c>
      <c r="E52">
        <v>4645233.6579891574</v>
      </c>
      <c r="F52">
        <v>-10011781116.147881</v>
      </c>
      <c r="G52">
        <v>21578195737315.324</v>
      </c>
    </row>
    <row r="53" spans="1:7">
      <c r="A53" s="2">
        <v>36616</v>
      </c>
      <c r="B53">
        <v>7377.59</v>
      </c>
      <c r="C53">
        <v>5151.09</v>
      </c>
      <c r="D53">
        <v>-2106.4204128440351</v>
      </c>
      <c r="E53">
        <v>4437006.9556460353</v>
      </c>
      <c r="F53">
        <v>-9346202023.3037777</v>
      </c>
      <c r="G53">
        <v>19687030724451.301</v>
      </c>
    </row>
    <row r="54" spans="1:7">
      <c r="A54" s="2">
        <v>36644</v>
      </c>
      <c r="B54">
        <v>6692.37</v>
      </c>
      <c r="C54">
        <v>5198.53</v>
      </c>
      <c r="D54">
        <v>-2058.9804128440355</v>
      </c>
      <c r="E54">
        <v>4239400.3404753953</v>
      </c>
      <c r="F54">
        <v>-8728842263.2431736</v>
      </c>
      <c r="G54">
        <v>17972515246822.895</v>
      </c>
    </row>
    <row r="55" spans="1:7">
      <c r="A55" s="2">
        <v>36677</v>
      </c>
      <c r="B55">
        <v>6699.37</v>
      </c>
      <c r="C55">
        <v>5217.5600000000004</v>
      </c>
      <c r="D55">
        <v>-2039.9504128440349</v>
      </c>
      <c r="E55">
        <v>4161397.6868625483</v>
      </c>
      <c r="F55">
        <v>-8489044929.3234673</v>
      </c>
      <c r="G55">
        <v>17317230708224.967</v>
      </c>
    </row>
    <row r="56" spans="1:7">
      <c r="A56" s="2">
        <v>36707</v>
      </c>
      <c r="B56">
        <v>6077.23</v>
      </c>
      <c r="C56">
        <v>5221.92</v>
      </c>
      <c r="D56">
        <v>-2035.5904128440352</v>
      </c>
      <c r="E56">
        <v>4143628.3288625497</v>
      </c>
      <c r="F56">
        <v>-8434730100.6215572</v>
      </c>
      <c r="G56">
        <v>17169655727752.246</v>
      </c>
    </row>
    <row r="57" spans="1:7">
      <c r="A57" s="2">
        <v>36738</v>
      </c>
      <c r="B57">
        <v>5831.95</v>
      </c>
      <c r="C57">
        <v>5297.19</v>
      </c>
      <c r="D57">
        <v>-1960.3204128440357</v>
      </c>
      <c r="E57">
        <v>3842856.1210130104</v>
      </c>
      <c r="F57">
        <v>-7533229297.644454</v>
      </c>
      <c r="G57">
        <v>14767543166807.162</v>
      </c>
    </row>
    <row r="58" spans="1:7">
      <c r="A58" s="2">
        <v>36769</v>
      </c>
      <c r="B58">
        <v>5741.34</v>
      </c>
      <c r="C58">
        <v>5302.37</v>
      </c>
      <c r="D58">
        <v>-1955.1404128440354</v>
      </c>
      <c r="E58">
        <v>3822574.033935945</v>
      </c>
      <c r="F58">
        <v>-7473668974.8364134</v>
      </c>
      <c r="G58">
        <v>14612072244921.324</v>
      </c>
    </row>
    <row r="59" spans="1:7">
      <c r="A59" s="2">
        <v>36798</v>
      </c>
      <c r="B59">
        <v>5086.7</v>
      </c>
      <c r="C59">
        <v>5320.23</v>
      </c>
      <c r="D59">
        <v>-1937.2804128440357</v>
      </c>
      <c r="E59">
        <v>3753055.3979891576</v>
      </c>
      <c r="F59">
        <v>-7270720710.8429718</v>
      </c>
      <c r="G59">
        <v>14085424820375.553</v>
      </c>
    </row>
    <row r="60" spans="1:7">
      <c r="A60" s="2">
        <v>36830</v>
      </c>
      <c r="B60">
        <v>5297.19</v>
      </c>
      <c r="C60">
        <v>5448.23</v>
      </c>
      <c r="D60">
        <v>-1809.2804128440357</v>
      </c>
      <c r="E60">
        <v>3273495.6123010842</v>
      </c>
      <c r="F60">
        <v>-5922671492.8672457</v>
      </c>
      <c r="G60">
        <v>10715773523754.451</v>
      </c>
    </row>
    <row r="61" spans="1:7">
      <c r="A61" s="2">
        <v>36860</v>
      </c>
      <c r="B61">
        <v>5102.2299999999996</v>
      </c>
      <c r="C61">
        <v>5491.16</v>
      </c>
      <c r="D61">
        <v>-1766.3504128440354</v>
      </c>
      <c r="E61">
        <v>3119993.7809542944</v>
      </c>
      <c r="F61">
        <v>-5511002303.0594406</v>
      </c>
      <c r="G61">
        <v>9734361193193.4727</v>
      </c>
    </row>
    <row r="62" spans="1:7">
      <c r="A62" s="2">
        <v>36889</v>
      </c>
      <c r="B62">
        <v>4696.83</v>
      </c>
      <c r="C62">
        <v>5502.45</v>
      </c>
      <c r="D62">
        <v>-1755.0604128440355</v>
      </c>
      <c r="E62">
        <v>3080237.0527322763</v>
      </c>
      <c r="F62">
        <v>-5406002113.4258032</v>
      </c>
      <c r="G62">
        <v>9487860301024.8184</v>
      </c>
    </row>
    <row r="63" spans="1:7">
      <c r="A63" s="2">
        <v>36922</v>
      </c>
      <c r="B63">
        <v>4998.21</v>
      </c>
      <c r="C63">
        <v>5504.83</v>
      </c>
      <c r="D63">
        <v>-1752.6804128440353</v>
      </c>
      <c r="E63">
        <v>3071888.6295671384</v>
      </c>
      <c r="F63">
        <v>-5384039031.4806299</v>
      </c>
      <c r="G63">
        <v>9436499752463.8711</v>
      </c>
    </row>
    <row r="64" spans="1:7">
      <c r="A64" s="2">
        <v>36950</v>
      </c>
      <c r="B64">
        <v>4853.72</v>
      </c>
      <c r="C64">
        <v>5582.98</v>
      </c>
      <c r="D64">
        <v>-1674.5304128440357</v>
      </c>
      <c r="E64">
        <v>2804052.1035396168</v>
      </c>
      <c r="F64">
        <v>-4695470526.5763807</v>
      </c>
      <c r="G64">
        <v>7862708199364.9492</v>
      </c>
    </row>
    <row r="65" spans="1:7">
      <c r="A65" s="2">
        <v>36980</v>
      </c>
      <c r="B65">
        <v>4385.6000000000004</v>
      </c>
      <c r="C65">
        <v>5592.64</v>
      </c>
      <c r="D65">
        <v>-1664.8704128440349</v>
      </c>
      <c r="E65">
        <v>2771793.4915634673</v>
      </c>
      <c r="F65">
        <v>-4614676974.6176786</v>
      </c>
      <c r="G65">
        <v>7682839159873.5977</v>
      </c>
    </row>
    <row r="66" spans="1:7">
      <c r="A66" s="2">
        <v>37011</v>
      </c>
      <c r="B66">
        <v>3966.78</v>
      </c>
      <c r="C66">
        <v>5611.49</v>
      </c>
      <c r="D66">
        <v>-1646.0204128440355</v>
      </c>
      <c r="E66">
        <v>2709383.199499249</v>
      </c>
      <c r="F66">
        <v>-4459700052.5924473</v>
      </c>
      <c r="G66">
        <v>7340757321728.7871</v>
      </c>
    </row>
    <row r="67" spans="1:7">
      <c r="A67" s="2">
        <v>37042</v>
      </c>
      <c r="B67">
        <v>3914.88</v>
      </c>
      <c r="C67">
        <v>5619.49</v>
      </c>
      <c r="D67">
        <v>-1638.0204128440355</v>
      </c>
      <c r="E67">
        <v>2683110.8728937446</v>
      </c>
      <c r="F67">
        <v>-4394990379.723732</v>
      </c>
      <c r="G67">
        <v>7199083956240.6318</v>
      </c>
    </row>
    <row r="68" spans="1:7">
      <c r="A68" s="2">
        <v>37071</v>
      </c>
      <c r="B68">
        <v>4048.15</v>
      </c>
      <c r="C68">
        <v>5638.31</v>
      </c>
      <c r="D68">
        <v>-1619.2004128440349</v>
      </c>
      <c r="E68">
        <v>2621809.976954293</v>
      </c>
      <c r="F68">
        <v>-4245235797.0830007</v>
      </c>
      <c r="G68">
        <v>6873887555257.0703</v>
      </c>
    </row>
    <row r="69" spans="1:7">
      <c r="A69" s="2">
        <v>37103</v>
      </c>
      <c r="B69">
        <v>4559.18</v>
      </c>
      <c r="C69">
        <v>5668.53</v>
      </c>
      <c r="D69">
        <v>-1588.9804128440355</v>
      </c>
      <c r="E69">
        <v>2524858.7524020015</v>
      </c>
      <c r="F69">
        <v>-4011951102.7646089</v>
      </c>
      <c r="G69">
        <v>6374911719580.9922</v>
      </c>
    </row>
    <row r="70" spans="1:7">
      <c r="A70" s="2">
        <v>37134</v>
      </c>
      <c r="B70">
        <v>4749.67</v>
      </c>
      <c r="C70">
        <v>5675.57</v>
      </c>
      <c r="D70">
        <v>-1581.9404128440356</v>
      </c>
      <c r="E70">
        <v>2502535.4697891576</v>
      </c>
      <c r="F70">
        <v>-3958861994.2351027</v>
      </c>
      <c r="G70">
        <v>6262683777552.8398</v>
      </c>
    </row>
    <row r="71" spans="1:7">
      <c r="A71" s="2">
        <v>37162</v>
      </c>
      <c r="B71">
        <v>4175.95</v>
      </c>
      <c r="C71">
        <v>5683</v>
      </c>
      <c r="D71">
        <v>-1574.5104128440353</v>
      </c>
      <c r="E71">
        <v>2479083.0401542946</v>
      </c>
      <c r="F71">
        <v>-3903342061.0279841</v>
      </c>
      <c r="G71">
        <v>6145852719980.6592</v>
      </c>
    </row>
    <row r="72" spans="1:7">
      <c r="A72" s="2">
        <v>37195</v>
      </c>
      <c r="B72">
        <v>4128.2299999999996</v>
      </c>
      <c r="C72">
        <v>5688.98</v>
      </c>
      <c r="D72">
        <v>-1568.5304128440357</v>
      </c>
      <c r="E72">
        <v>2460287.6560166809</v>
      </c>
      <c r="F72">
        <v>-3859036012.8069296</v>
      </c>
      <c r="G72">
        <v>6053015350348.0547</v>
      </c>
    </row>
    <row r="73" spans="1:7">
      <c r="A73" s="2">
        <v>37225</v>
      </c>
      <c r="B73">
        <v>4431.33</v>
      </c>
      <c r="C73">
        <v>5701.13</v>
      </c>
      <c r="D73">
        <v>-1556.3804128440352</v>
      </c>
      <c r="E73">
        <v>2422319.9894845695</v>
      </c>
      <c r="F73">
        <v>-3770051385.274353</v>
      </c>
      <c r="G73">
        <v>5867634131456.5244</v>
      </c>
    </row>
    <row r="74" spans="1:7">
      <c r="A74" s="2">
        <v>37256</v>
      </c>
      <c r="B74">
        <v>4748.21</v>
      </c>
      <c r="C74">
        <v>5720.59</v>
      </c>
      <c r="D74">
        <v>-1536.9204128440351</v>
      </c>
      <c r="E74">
        <v>2362124.3554166793</v>
      </c>
      <c r="F74">
        <v>-3630397139.5159531</v>
      </c>
      <c r="G74">
        <v>5579631470452.6631</v>
      </c>
    </row>
    <row r="75" spans="1:7">
      <c r="A75" s="2">
        <v>37287</v>
      </c>
      <c r="B75">
        <v>5008.5600000000004</v>
      </c>
      <c r="C75">
        <v>5726.46</v>
      </c>
      <c r="D75">
        <v>-1531.0504128440352</v>
      </c>
      <c r="E75">
        <v>2344115.3666698909</v>
      </c>
      <c r="F75">
        <v>-3588958799.8939834</v>
      </c>
      <c r="G75">
        <v>5494876852257.916</v>
      </c>
    </row>
    <row r="76" spans="1:7">
      <c r="A76" s="2">
        <v>37315</v>
      </c>
      <c r="B76">
        <v>4909.47</v>
      </c>
      <c r="C76">
        <v>5729.85</v>
      </c>
      <c r="D76">
        <v>-1527.6604128440349</v>
      </c>
      <c r="E76">
        <v>2333746.3369708071</v>
      </c>
      <c r="F76">
        <v>-3565171892.6100774</v>
      </c>
      <c r="G76">
        <v>5446371965324.6602</v>
      </c>
    </row>
    <row r="77" spans="1:7">
      <c r="A77" s="2">
        <v>37344</v>
      </c>
      <c r="B77">
        <v>5302.37</v>
      </c>
      <c r="C77">
        <v>5735.47</v>
      </c>
      <c r="D77">
        <v>-1522.040412844035</v>
      </c>
      <c r="E77">
        <v>2316607.0183304404</v>
      </c>
      <c r="F77">
        <v>-3525969502.5770526</v>
      </c>
      <c r="G77">
        <v>5366668077377.8545</v>
      </c>
    </row>
    <row r="78" spans="1:7">
      <c r="A78" s="2">
        <v>37376</v>
      </c>
      <c r="B78">
        <v>5592.64</v>
      </c>
      <c r="C78">
        <v>5737.45</v>
      </c>
      <c r="D78">
        <v>-1520.0604128440355</v>
      </c>
      <c r="E78">
        <v>2310583.6586955795</v>
      </c>
      <c r="F78">
        <v>-3512226750.1474843</v>
      </c>
      <c r="G78">
        <v>5338796843831.0498</v>
      </c>
    </row>
    <row r="79" spans="1:7">
      <c r="A79" s="2">
        <v>37407</v>
      </c>
      <c r="B79">
        <v>5217.5600000000004</v>
      </c>
      <c r="C79">
        <v>5741.34</v>
      </c>
      <c r="D79">
        <v>-1516.1704128440351</v>
      </c>
      <c r="E79">
        <v>2298772.7207836518</v>
      </c>
      <c r="F79">
        <v>-3485331185.1051555</v>
      </c>
      <c r="G79">
        <v>5284356021819.0732</v>
      </c>
    </row>
    <row r="80" spans="1:7">
      <c r="A80" s="2">
        <v>37435</v>
      </c>
      <c r="B80">
        <v>5079.43</v>
      </c>
      <c r="C80">
        <v>5741.85</v>
      </c>
      <c r="D80">
        <v>-1515.6604128440349</v>
      </c>
      <c r="E80">
        <v>2297226.4870625501</v>
      </c>
      <c r="F80">
        <v>-3481815245.7774773</v>
      </c>
      <c r="G80">
        <v>5277249532861.7461</v>
      </c>
    </row>
    <row r="81" spans="1:7">
      <c r="A81" s="2">
        <v>37468</v>
      </c>
      <c r="B81">
        <v>5052.43</v>
      </c>
      <c r="C81">
        <v>5748.7</v>
      </c>
      <c r="D81">
        <v>-1508.8104128440355</v>
      </c>
      <c r="E81">
        <v>2276508.8619065885</v>
      </c>
      <c r="F81">
        <v>-3434820275.7763853</v>
      </c>
      <c r="G81">
        <v>5182492598339.2314</v>
      </c>
    </row>
    <row r="82" spans="1:7">
      <c r="A82" s="2">
        <v>37498</v>
      </c>
      <c r="B82">
        <v>5001.37</v>
      </c>
      <c r="C82">
        <v>5793.99</v>
      </c>
      <c r="D82">
        <v>-1463.5204128440355</v>
      </c>
      <c r="E82">
        <v>2141891.998811176</v>
      </c>
      <c r="F82">
        <v>-3134702662.3674688</v>
      </c>
      <c r="G82">
        <v>4587701334571.335</v>
      </c>
    </row>
    <row r="83" spans="1:7">
      <c r="A83" s="2">
        <v>37529</v>
      </c>
      <c r="B83">
        <v>4426.8599999999997</v>
      </c>
      <c r="C83">
        <v>5798.2</v>
      </c>
      <c r="D83">
        <v>-1459.3104128440355</v>
      </c>
      <c r="E83">
        <v>2129586.8810350294</v>
      </c>
      <c r="F83">
        <v>-3107728310.5504704</v>
      </c>
      <c r="G83">
        <v>4535140283876.5039</v>
      </c>
    </row>
    <row r="84" spans="1:7">
      <c r="A84" s="2">
        <v>37560</v>
      </c>
      <c r="B84">
        <v>4595.75</v>
      </c>
      <c r="C84">
        <v>5811.21</v>
      </c>
      <c r="D84">
        <v>-1446.3004128440352</v>
      </c>
      <c r="E84">
        <v>2091784.8841928267</v>
      </c>
      <c r="F84">
        <v>-3025349341.5889978</v>
      </c>
      <c r="G84">
        <v>4375564001737.5977</v>
      </c>
    </row>
    <row r="85" spans="1:7">
      <c r="A85" s="2">
        <v>37589</v>
      </c>
      <c r="B85">
        <v>4392.0200000000004</v>
      </c>
      <c r="C85">
        <v>5831.95</v>
      </c>
      <c r="D85">
        <v>-1425.5604128440355</v>
      </c>
      <c r="E85">
        <v>2032222.4906680568</v>
      </c>
      <c r="F85">
        <v>-2897055932.7876892</v>
      </c>
      <c r="G85">
        <v>4129928251577.0801</v>
      </c>
    </row>
    <row r="86" spans="1:7">
      <c r="A86" s="2">
        <v>37621</v>
      </c>
      <c r="B86">
        <v>4474.22</v>
      </c>
      <c r="C86">
        <v>5831.97</v>
      </c>
      <c r="D86">
        <v>-1425.540412844035</v>
      </c>
      <c r="E86">
        <v>2032165.4686515417</v>
      </c>
      <c r="F86">
        <v>-2896934001.148911</v>
      </c>
      <c r="G86">
        <v>4129696491979.7407</v>
      </c>
    </row>
    <row r="87" spans="1:7">
      <c r="A87" s="2">
        <v>37652</v>
      </c>
      <c r="B87">
        <v>4607.5</v>
      </c>
      <c r="C87">
        <v>5842.26</v>
      </c>
      <c r="D87">
        <v>-1415.2504128440351</v>
      </c>
      <c r="E87">
        <v>2002933.7310552117</v>
      </c>
      <c r="F87">
        <v>-2834652789.7751317</v>
      </c>
      <c r="G87">
        <v>4011743530998.751</v>
      </c>
    </row>
    <row r="88" spans="1:7">
      <c r="A88" s="2">
        <v>37680</v>
      </c>
      <c r="B88">
        <v>4477.4399999999996</v>
      </c>
      <c r="C88">
        <v>5846.54</v>
      </c>
      <c r="D88">
        <v>-1410.9704128440353</v>
      </c>
      <c r="E88">
        <v>1990837.5059212674</v>
      </c>
      <c r="F88">
        <v>-2809012817.6351204</v>
      </c>
      <c r="G88">
        <v>3963433974982.8125</v>
      </c>
    </row>
    <row r="89" spans="1:7">
      <c r="A89" s="2">
        <v>37711</v>
      </c>
      <c r="B89">
        <v>4378.91</v>
      </c>
      <c r="C89">
        <v>5847.07</v>
      </c>
      <c r="D89">
        <v>-1410.4404128440356</v>
      </c>
      <c r="E89">
        <v>1989342.1581836534</v>
      </c>
      <c r="F89">
        <v>-2805848574.8765969</v>
      </c>
      <c r="G89">
        <v>3957482222326.7964</v>
      </c>
    </row>
    <row r="90" spans="1:7">
      <c r="A90" s="2">
        <v>37741</v>
      </c>
      <c r="B90">
        <v>4345.12</v>
      </c>
      <c r="C90">
        <v>5861.86</v>
      </c>
      <c r="D90">
        <v>-1395.6504128440356</v>
      </c>
      <c r="E90">
        <v>1947840.074871727</v>
      </c>
      <c r="F90">
        <v>-2718503804.6488829</v>
      </c>
      <c r="G90">
        <v>3794080957276.2949</v>
      </c>
    </row>
    <row r="91" spans="1:7">
      <c r="A91" s="2">
        <v>37771</v>
      </c>
      <c r="B91">
        <v>4658.13</v>
      </c>
      <c r="C91">
        <v>5884.54</v>
      </c>
      <c r="D91">
        <v>-1372.9704128440353</v>
      </c>
      <c r="E91">
        <v>1885047.7545451208</v>
      </c>
      <c r="F91">
        <v>-2588114793.7885361</v>
      </c>
      <c r="G91">
        <v>3553405036915.6021</v>
      </c>
    </row>
    <row r="92" spans="1:7">
      <c r="A92" s="2">
        <v>37802</v>
      </c>
      <c r="B92">
        <v>4843.09</v>
      </c>
      <c r="C92">
        <v>5894.02</v>
      </c>
      <c r="D92">
        <v>-1363.4904128440348</v>
      </c>
      <c r="E92">
        <v>1859106.1059175965</v>
      </c>
      <c r="F92">
        <v>-2534873351.8784499</v>
      </c>
      <c r="G92">
        <v>3456275513060.0898</v>
      </c>
    </row>
    <row r="93" spans="1:7">
      <c r="A93" s="2">
        <v>37833</v>
      </c>
      <c r="B93">
        <v>5092.3900000000003</v>
      </c>
      <c r="C93">
        <v>5900.45</v>
      </c>
      <c r="D93">
        <v>-1357.0604128440355</v>
      </c>
      <c r="E93">
        <v>1841612.964108424</v>
      </c>
      <c r="F93">
        <v>-2499180049.3719058</v>
      </c>
      <c r="G93">
        <v>3391538309572.2153</v>
      </c>
    </row>
    <row r="94" spans="1:7">
      <c r="A94" s="2">
        <v>37862</v>
      </c>
      <c r="B94">
        <v>5221.92</v>
      </c>
      <c r="C94">
        <v>5955.7</v>
      </c>
      <c r="D94">
        <v>-1301.8104128440355</v>
      </c>
      <c r="E94">
        <v>1694710.350989158</v>
      </c>
      <c r="F94">
        <v>-2206191581.672256</v>
      </c>
      <c r="G94">
        <v>2872043173749.7954</v>
      </c>
    </row>
    <row r="95" spans="1:7">
      <c r="A95" s="2">
        <v>37894</v>
      </c>
      <c r="B95">
        <v>5151.09</v>
      </c>
      <c r="C95">
        <v>5973.67</v>
      </c>
      <c r="D95">
        <v>-1283.8404128440352</v>
      </c>
      <c r="E95">
        <v>1648246.2056515426</v>
      </c>
      <c r="F95">
        <v>-2116085089.1322911</v>
      </c>
      <c r="G95">
        <v>2716715554444.7075</v>
      </c>
    </row>
    <row r="96" spans="1:7">
      <c r="A96" s="2">
        <v>37925</v>
      </c>
      <c r="B96">
        <v>5735.47</v>
      </c>
      <c r="C96">
        <v>5981.9</v>
      </c>
      <c r="D96">
        <v>-1275.6104128440356</v>
      </c>
      <c r="E96">
        <v>1627181.925356131</v>
      </c>
      <c r="F96">
        <v>-2075650207.5758872</v>
      </c>
      <c r="G96">
        <v>2647721018205.6855</v>
      </c>
    </row>
    <row r="97" spans="1:7">
      <c r="A97" s="2">
        <v>37953</v>
      </c>
      <c r="B97">
        <v>5491.16</v>
      </c>
      <c r="C97">
        <v>5992.84</v>
      </c>
      <c r="D97">
        <v>-1264.6704128440351</v>
      </c>
      <c r="E97">
        <v>1599391.2531231022</v>
      </c>
      <c r="F97">
        <v>-2022702796.3863325</v>
      </c>
      <c r="G97">
        <v>2558052380566.6875</v>
      </c>
    </row>
    <row r="98" spans="1:7">
      <c r="A98" s="2">
        <v>37986</v>
      </c>
      <c r="B98">
        <v>5504.83</v>
      </c>
      <c r="C98">
        <v>6000</v>
      </c>
      <c r="D98">
        <v>-1257.5104128440353</v>
      </c>
      <c r="E98">
        <v>1581332.438411176</v>
      </c>
      <c r="F98">
        <v>-1988542007.470103</v>
      </c>
      <c r="G98">
        <v>2500612280771.436</v>
      </c>
    </row>
    <row r="99" spans="1:7">
      <c r="A99" s="2">
        <v>38016</v>
      </c>
      <c r="B99">
        <v>5748.7</v>
      </c>
      <c r="C99">
        <v>6002.53</v>
      </c>
      <c r="D99">
        <v>-1254.9804128440355</v>
      </c>
      <c r="E99">
        <v>1574975.8366221858</v>
      </c>
      <c r="F99">
        <v>-1976563825.663491</v>
      </c>
      <c r="G99">
        <v>2480548885943.7544</v>
      </c>
    </row>
    <row r="100" spans="1:7">
      <c r="A100" s="2">
        <v>38044</v>
      </c>
      <c r="B100">
        <v>6220.92</v>
      </c>
      <c r="C100">
        <v>6049.66</v>
      </c>
      <c r="D100">
        <v>-1207.8504128440354</v>
      </c>
      <c r="E100">
        <v>1458902.6198075069</v>
      </c>
      <c r="F100">
        <v>-1762136131.6337419</v>
      </c>
      <c r="G100">
        <v>2128396854081.2068</v>
      </c>
    </row>
    <row r="101" spans="1:7">
      <c r="A101" s="2">
        <v>38077</v>
      </c>
      <c r="B101">
        <v>6290.89</v>
      </c>
      <c r="C101">
        <v>6050.94</v>
      </c>
      <c r="D101">
        <v>-1206.5704128440357</v>
      </c>
      <c r="E101">
        <v>1455812.1611506266</v>
      </c>
      <c r="F101">
        <v>-1756539880.3028793</v>
      </c>
      <c r="G101">
        <v>2119389048554.0583</v>
      </c>
    </row>
    <row r="102" spans="1:7">
      <c r="A102" s="2">
        <v>38107</v>
      </c>
      <c r="B102">
        <v>5884.54</v>
      </c>
      <c r="C102">
        <v>6073.08</v>
      </c>
      <c r="D102">
        <v>-1184.4304128440353</v>
      </c>
      <c r="E102">
        <v>1402875.4028698921</v>
      </c>
      <c r="F102">
        <v>-1661608292.5899286</v>
      </c>
      <c r="G102">
        <v>1968059395977.3618</v>
      </c>
    </row>
    <row r="103" spans="1:7">
      <c r="A103" s="2">
        <v>38138</v>
      </c>
      <c r="B103">
        <v>5619.49</v>
      </c>
      <c r="C103">
        <v>6077.23</v>
      </c>
      <c r="D103">
        <v>-1180.2804128440357</v>
      </c>
      <c r="E103">
        <v>1393061.8529432875</v>
      </c>
      <c r="F103">
        <v>-1644203618.9091806</v>
      </c>
      <c r="G103">
        <v>1940621326125.7852</v>
      </c>
    </row>
    <row r="104" spans="1:7">
      <c r="A104" s="2">
        <v>38168</v>
      </c>
      <c r="B104">
        <v>5638.31</v>
      </c>
      <c r="C104">
        <v>6141.55</v>
      </c>
      <c r="D104">
        <v>-1115.9604128440351</v>
      </c>
      <c r="E104">
        <v>1245367.6430350293</v>
      </c>
      <c r="F104">
        <v>-1389780989.0639741</v>
      </c>
      <c r="G104">
        <v>1550940566318.624</v>
      </c>
    </row>
    <row r="105" spans="1:7">
      <c r="A105" s="2">
        <v>38198</v>
      </c>
      <c r="B105">
        <v>5720.59</v>
      </c>
      <c r="C105">
        <v>6151.91</v>
      </c>
      <c r="D105">
        <v>-1105.6004128440354</v>
      </c>
      <c r="E105">
        <v>1222352.2728809016</v>
      </c>
      <c r="F105">
        <v>-1351433177.5379698</v>
      </c>
      <c r="G105">
        <v>1494145079017.106</v>
      </c>
    </row>
    <row r="106" spans="1:7">
      <c r="A106" s="2">
        <v>38230</v>
      </c>
      <c r="B106">
        <v>5611.49</v>
      </c>
      <c r="C106">
        <v>6187.34</v>
      </c>
      <c r="D106">
        <v>-1070.1704128440351</v>
      </c>
      <c r="E106">
        <v>1145264.7125267726</v>
      </c>
      <c r="F106">
        <v>-1225628410.2204814</v>
      </c>
      <c r="G106">
        <v>1311631261759.031</v>
      </c>
    </row>
    <row r="107" spans="1:7">
      <c r="A107" s="2">
        <v>38260</v>
      </c>
      <c r="B107">
        <v>5798.2</v>
      </c>
      <c r="C107">
        <v>6196.75</v>
      </c>
      <c r="D107">
        <v>-1060.7604128440353</v>
      </c>
      <c r="E107">
        <v>1125212.6534570481</v>
      </c>
      <c r="F107">
        <v>-1193581038.8184309</v>
      </c>
      <c r="G107">
        <v>1266103515499.8511</v>
      </c>
    </row>
    <row r="108" spans="1:7">
      <c r="A108" s="2">
        <v>38289</v>
      </c>
      <c r="B108">
        <v>5842.26</v>
      </c>
      <c r="C108">
        <v>6211.41</v>
      </c>
      <c r="D108">
        <v>-1046.1004128440354</v>
      </c>
      <c r="E108">
        <v>1094326.0737524612</v>
      </c>
      <c r="F108">
        <v>-1144774957.5384421</v>
      </c>
      <c r="G108">
        <v>1197549555694.4775</v>
      </c>
    </row>
    <row r="109" spans="1:7">
      <c r="A109" s="2">
        <v>38321</v>
      </c>
      <c r="B109">
        <v>6196.75</v>
      </c>
      <c r="C109">
        <v>6216.08</v>
      </c>
      <c r="D109">
        <v>-1041.4304128440353</v>
      </c>
      <c r="E109">
        <v>1084577.3047964978</v>
      </c>
      <c r="F109">
        <v>-1129511790.2954879</v>
      </c>
      <c r="G109">
        <v>1176307930079.6355</v>
      </c>
    </row>
    <row r="110" spans="1:7">
      <c r="A110" s="2">
        <v>38352</v>
      </c>
      <c r="B110">
        <v>6141.55</v>
      </c>
      <c r="C110">
        <v>6220.92</v>
      </c>
      <c r="D110">
        <v>-1036.5904128440352</v>
      </c>
      <c r="E110">
        <v>1074519.6840001673</v>
      </c>
      <c r="F110">
        <v>-1113836802.8467758</v>
      </c>
      <c r="G110">
        <v>1154592551303.8196</v>
      </c>
    </row>
    <row r="111" spans="1:7">
      <c r="A111" s="2">
        <v>38383</v>
      </c>
      <c r="B111">
        <v>6211.41</v>
      </c>
      <c r="C111">
        <v>6229.32</v>
      </c>
      <c r="D111">
        <v>-1028.1904128440356</v>
      </c>
      <c r="E111">
        <v>1057175.5250643883</v>
      </c>
      <c r="F111">
        <v>-1086977739.5645635</v>
      </c>
      <c r="G111">
        <v>1117620090795.165</v>
      </c>
    </row>
    <row r="112" spans="1:7">
      <c r="A112" s="2">
        <v>38411</v>
      </c>
      <c r="B112">
        <v>6151.91</v>
      </c>
      <c r="C112">
        <v>6270.67</v>
      </c>
      <c r="D112">
        <v>-986.8404128440352</v>
      </c>
      <c r="E112">
        <v>973854.00042218587</v>
      </c>
      <c r="F112">
        <v>-961038483.8264451</v>
      </c>
      <c r="G112">
        <v>948391614138.29468</v>
      </c>
    </row>
    <row r="113" spans="1:7">
      <c r="A113" s="2">
        <v>38442</v>
      </c>
      <c r="B113">
        <v>5861.86</v>
      </c>
      <c r="C113">
        <v>6290.89</v>
      </c>
      <c r="D113">
        <v>-966.62041284403495</v>
      </c>
      <c r="E113">
        <v>934355.02252677258</v>
      </c>
      <c r="F113">
        <v>-903166637.61772645</v>
      </c>
      <c r="G113">
        <v>873019308121.00562</v>
      </c>
    </row>
    <row r="114" spans="1:7">
      <c r="A114" s="2">
        <v>38471</v>
      </c>
      <c r="B114">
        <v>5811.21</v>
      </c>
      <c r="C114">
        <v>6439.25</v>
      </c>
      <c r="D114">
        <v>-818.26041284403527</v>
      </c>
      <c r="E114">
        <v>669550.10322769103</v>
      </c>
      <c r="F114">
        <v>-547866343.88685691</v>
      </c>
      <c r="G114">
        <v>448297340732.21173</v>
      </c>
    </row>
    <row r="115" spans="1:7">
      <c r="A115" s="2">
        <v>38503</v>
      </c>
      <c r="B115">
        <v>5582.98</v>
      </c>
      <c r="C115">
        <v>6541.86</v>
      </c>
      <c r="D115">
        <v>-715.6504128440356</v>
      </c>
      <c r="E115">
        <v>512155.51340383862</v>
      </c>
      <c r="F115">
        <v>-366524304.60780609</v>
      </c>
      <c r="G115">
        <v>262303269909.94949</v>
      </c>
    </row>
    <row r="116" spans="1:7">
      <c r="A116" s="2">
        <v>38533</v>
      </c>
      <c r="B116">
        <v>5729.85</v>
      </c>
      <c r="C116">
        <v>6692.37</v>
      </c>
      <c r="D116">
        <v>-565.14041284403538</v>
      </c>
      <c r="E116">
        <v>319383.68622952676</v>
      </c>
      <c r="F116">
        <v>-180496628.2914046</v>
      </c>
      <c r="G116">
        <v>102005939029.56079</v>
      </c>
    </row>
    <row r="117" spans="1:7">
      <c r="A117" s="2">
        <v>38562</v>
      </c>
      <c r="B117">
        <v>6049.66</v>
      </c>
      <c r="C117">
        <v>6699.37</v>
      </c>
      <c r="D117">
        <v>-558.14041284403538</v>
      </c>
      <c r="E117">
        <v>311520.72044971026</v>
      </c>
      <c r="F117">
        <v>-173872303.52127263</v>
      </c>
      <c r="G117">
        <v>97045159269.506531</v>
      </c>
    </row>
    <row r="118" spans="1:7">
      <c r="A118" s="2">
        <v>38595</v>
      </c>
      <c r="B118">
        <v>5894.02</v>
      </c>
      <c r="C118">
        <v>6755.91</v>
      </c>
      <c r="D118">
        <v>-501.60041284403542</v>
      </c>
      <c r="E118">
        <v>251602.97416530678</v>
      </c>
      <c r="F118">
        <v>-126204155.71410505</v>
      </c>
      <c r="G118">
        <v>63304056608.828026</v>
      </c>
    </row>
    <row r="119" spans="1:7">
      <c r="A119" s="2">
        <v>38625</v>
      </c>
      <c r="B119">
        <v>5955.7</v>
      </c>
      <c r="C119">
        <v>6858.97</v>
      </c>
      <c r="D119">
        <v>-398.54041284403502</v>
      </c>
      <c r="E119">
        <v>158834.46066989386</v>
      </c>
      <c r="F119">
        <v>-63301951.529239148</v>
      </c>
      <c r="G119">
        <v>25228385896.296062</v>
      </c>
    </row>
    <row r="120" spans="1:7">
      <c r="A120" s="2">
        <v>38656</v>
      </c>
      <c r="B120">
        <v>5831.97</v>
      </c>
      <c r="C120">
        <v>6984.21</v>
      </c>
      <c r="D120">
        <v>-273.30041284403524</v>
      </c>
      <c r="E120">
        <v>74693.115660720097</v>
      </c>
      <c r="F120">
        <v>-20413659.346682075</v>
      </c>
      <c r="G120">
        <v>5579061527.10571</v>
      </c>
    </row>
    <row r="121" spans="1:7">
      <c r="A121" s="2">
        <v>38686</v>
      </c>
      <c r="B121">
        <v>5741.85</v>
      </c>
      <c r="C121">
        <v>7035.22</v>
      </c>
      <c r="D121">
        <v>-222.29041284403502</v>
      </c>
      <c r="E121">
        <v>49413.027642371526</v>
      </c>
      <c r="F121">
        <v>-10984042.314496482</v>
      </c>
      <c r="G121">
        <v>2441647300.7857728</v>
      </c>
    </row>
    <row r="122" spans="1:7">
      <c r="A122" s="2">
        <v>38716</v>
      </c>
      <c r="B122">
        <v>5737.45</v>
      </c>
      <c r="C122">
        <v>7169.59</v>
      </c>
      <c r="D122">
        <v>-87.920412844035127</v>
      </c>
      <c r="E122">
        <v>7729.9989946655769</v>
      </c>
      <c r="F122">
        <v>-679624.70289497403</v>
      </c>
      <c r="G122">
        <v>59752884.457530826</v>
      </c>
    </row>
    <row r="123" spans="1:7">
      <c r="A123" s="2">
        <v>38748</v>
      </c>
      <c r="B123">
        <v>5846.54</v>
      </c>
      <c r="C123">
        <v>7206.83</v>
      </c>
      <c r="D123">
        <v>-50.680412844035345</v>
      </c>
      <c r="E123">
        <v>2568.5042460418626</v>
      </c>
      <c r="F123">
        <v>-130172.85558105934</v>
      </c>
      <c r="G123">
        <v>6597214.0619350784</v>
      </c>
    </row>
    <row r="124" spans="1:7">
      <c r="A124" s="2">
        <v>38776</v>
      </c>
      <c r="B124">
        <v>5981.9</v>
      </c>
      <c r="C124">
        <v>7344.27</v>
      </c>
      <c r="D124">
        <v>86.759587155965164</v>
      </c>
      <c r="E124">
        <v>7527.2259634735155</v>
      </c>
      <c r="F124">
        <v>653059.01702062436</v>
      </c>
      <c r="G124">
        <v>56659130.705189794</v>
      </c>
    </row>
    <row r="125" spans="1:7">
      <c r="A125" s="2">
        <v>38807</v>
      </c>
      <c r="B125">
        <v>6000</v>
      </c>
      <c r="C125">
        <v>7377.59</v>
      </c>
      <c r="D125">
        <v>120.07958715596487</v>
      </c>
      <c r="E125">
        <v>14419.107251546964</v>
      </c>
      <c r="F125">
        <v>1731440.4459233389</v>
      </c>
      <c r="G125">
        <v>207910653.93161425</v>
      </c>
    </row>
    <row r="126" spans="1:7">
      <c r="A126" s="2">
        <v>38835</v>
      </c>
      <c r="B126">
        <v>6229.32</v>
      </c>
      <c r="C126">
        <v>7436.56</v>
      </c>
      <c r="D126">
        <v>179.04958715596513</v>
      </c>
      <c r="E126">
        <v>32058.754660721552</v>
      </c>
      <c r="F126">
        <v>5740106.7867365666</v>
      </c>
      <c r="G126">
        <v>1027763750.3963358</v>
      </c>
    </row>
    <row r="127" spans="1:7">
      <c r="A127" s="2">
        <v>38868</v>
      </c>
      <c r="B127">
        <v>6050.94</v>
      </c>
      <c r="C127">
        <v>7729.19</v>
      </c>
      <c r="D127">
        <v>471.67958715596433</v>
      </c>
      <c r="E127">
        <v>222481.63293962096</v>
      </c>
      <c r="F127">
        <v>104940044.7747452</v>
      </c>
      <c r="G127">
        <v>49498076995.480232</v>
      </c>
    </row>
    <row r="128" spans="1:7">
      <c r="A128" s="2">
        <v>38898</v>
      </c>
      <c r="B128">
        <v>5973.67</v>
      </c>
      <c r="C128">
        <v>7851.52</v>
      </c>
      <c r="D128">
        <v>594.00958715596516</v>
      </c>
      <c r="E128">
        <v>352847.38963320019</v>
      </c>
      <c r="F128">
        <v>209594732.24507722</v>
      </c>
      <c r="G128">
        <v>124501280370.96338</v>
      </c>
    </row>
    <row r="129" spans="1:7">
      <c r="A129" s="2">
        <v>38929</v>
      </c>
      <c r="B129">
        <v>6073.08</v>
      </c>
      <c r="C129">
        <v>7900.36</v>
      </c>
      <c r="D129">
        <v>642.8495871559644</v>
      </c>
      <c r="E129">
        <v>413255.59170659387</v>
      </c>
      <c r="F129">
        <v>265661186.51847765</v>
      </c>
      <c r="G129">
        <v>170780184076.76703</v>
      </c>
    </row>
    <row r="130" spans="1:7">
      <c r="A130" s="2">
        <v>38960</v>
      </c>
      <c r="B130">
        <v>6216.08</v>
      </c>
      <c r="C130">
        <v>7919.79</v>
      </c>
      <c r="D130">
        <v>662.27958715596469</v>
      </c>
      <c r="E130">
        <v>438614.25156347506</v>
      </c>
      <c r="F130">
        <v>290485265.4461807</v>
      </c>
      <c r="G130">
        <v>192382461674.58737</v>
      </c>
    </row>
    <row r="131" spans="1:7">
      <c r="A131" s="2">
        <v>38989</v>
      </c>
      <c r="B131">
        <v>6270.67</v>
      </c>
      <c r="C131">
        <v>7924.05</v>
      </c>
      <c r="D131">
        <v>666.53958715596491</v>
      </c>
      <c r="E131">
        <v>444275.02124604414</v>
      </c>
      <c r="F131">
        <v>296126889.24504578</v>
      </c>
      <c r="G131">
        <v>197380294503.17297</v>
      </c>
    </row>
    <row r="132" spans="1:7">
      <c r="A132" s="2">
        <v>39021</v>
      </c>
      <c r="B132">
        <v>6439.25</v>
      </c>
      <c r="C132">
        <v>7950.16</v>
      </c>
      <c r="D132">
        <v>692.64958715596458</v>
      </c>
      <c r="E132">
        <v>479763.45058732817</v>
      </c>
      <c r="F132">
        <v>332307955.98183388</v>
      </c>
      <c r="G132">
        <v>230172968519.45969</v>
      </c>
    </row>
    <row r="133" spans="1:7">
      <c r="A133" s="2">
        <v>39051</v>
      </c>
      <c r="B133">
        <v>7035.22</v>
      </c>
      <c r="C133">
        <v>7977.47</v>
      </c>
      <c r="D133">
        <v>719.95958715596498</v>
      </c>
      <c r="E133">
        <v>518341.80713778752</v>
      </c>
      <c r="F133">
        <v>373185153.47259831</v>
      </c>
      <c r="G133">
        <v>268678229026.86734</v>
      </c>
    </row>
    <row r="134" spans="1:7">
      <c r="A134" s="2">
        <v>39080</v>
      </c>
      <c r="B134">
        <v>7169.59</v>
      </c>
      <c r="C134">
        <v>8045.97</v>
      </c>
      <c r="D134">
        <v>788.45958715596498</v>
      </c>
      <c r="E134">
        <v>621668.52057815471</v>
      </c>
      <c r="F134">
        <v>490160505.08291143</v>
      </c>
      <c r="G134">
        <v>386471749477.8316</v>
      </c>
    </row>
    <row r="135" spans="1:7">
      <c r="A135" s="2">
        <v>39113</v>
      </c>
      <c r="B135">
        <v>7851.52</v>
      </c>
      <c r="C135">
        <v>8097.87</v>
      </c>
      <c r="D135">
        <v>840.35958715596462</v>
      </c>
      <c r="E135">
        <v>706204.23572494334</v>
      </c>
      <c r="F135">
        <v>593465499.98160684</v>
      </c>
      <c r="G135">
        <v>498724422555.85126</v>
      </c>
    </row>
    <row r="136" spans="1:7">
      <c r="A136" s="2">
        <v>39141</v>
      </c>
      <c r="B136">
        <v>7950.16</v>
      </c>
      <c r="C136">
        <v>8152.95</v>
      </c>
      <c r="D136">
        <v>895.43958715596455</v>
      </c>
      <c r="E136">
        <v>801812.05424604425</v>
      </c>
      <c r="F136">
        <v>717974254.83075368</v>
      </c>
      <c r="G136">
        <v>642902570334.26135</v>
      </c>
    </row>
    <row r="137" spans="1:7">
      <c r="A137" s="2">
        <v>39171</v>
      </c>
      <c r="B137">
        <v>8332.7800000000007</v>
      </c>
      <c r="C137">
        <v>8255.26</v>
      </c>
      <c r="D137">
        <v>997.74958715596495</v>
      </c>
      <c r="E137">
        <v>995504.23866989848</v>
      </c>
      <c r="F137">
        <v>993263943.14490438</v>
      </c>
      <c r="G137">
        <v>991028689209.73425</v>
      </c>
    </row>
    <row r="138" spans="1:7">
      <c r="A138" s="2">
        <v>39202</v>
      </c>
      <c r="B138">
        <v>8853.89</v>
      </c>
      <c r="C138">
        <v>8332.7800000000007</v>
      </c>
      <c r="D138">
        <v>1075.2695871559654</v>
      </c>
      <c r="E138">
        <v>1156204.6850625603</v>
      </c>
      <c r="F138">
        <v>1243231734.3750122</v>
      </c>
      <c r="G138">
        <v>1336809273760.614</v>
      </c>
    </row>
    <row r="139" spans="1:7">
      <c r="A139" s="2">
        <v>39233</v>
      </c>
      <c r="B139">
        <v>9019.4</v>
      </c>
      <c r="C139">
        <v>8336.73</v>
      </c>
      <c r="D139">
        <v>1079.2195871559643</v>
      </c>
      <c r="E139">
        <v>1164714.91730109</v>
      </c>
      <c r="F139">
        <v>1256983152.2040753</v>
      </c>
      <c r="G139">
        <v>1356560838583.6848</v>
      </c>
    </row>
    <row r="140" spans="1:7">
      <c r="A140" s="2">
        <v>39262</v>
      </c>
      <c r="B140">
        <v>9107.91</v>
      </c>
      <c r="C140">
        <v>8370.5</v>
      </c>
      <c r="D140">
        <v>1112.9895871559647</v>
      </c>
      <c r="E140">
        <v>1238745.8211176048</v>
      </c>
      <c r="F140">
        <v>1378711200.0368595</v>
      </c>
      <c r="G140">
        <v>1534491209336.3289</v>
      </c>
    </row>
    <row r="141" spans="1:7">
      <c r="A141" s="2">
        <v>39294</v>
      </c>
      <c r="B141">
        <v>9355.94</v>
      </c>
      <c r="C141">
        <v>8382.64</v>
      </c>
      <c r="D141">
        <v>1125.1295871559641</v>
      </c>
      <c r="E141">
        <v>1265916.5878937503</v>
      </c>
      <c r="F141">
        <v>1424320207.9107821</v>
      </c>
      <c r="G141">
        <v>1602544807504.5552</v>
      </c>
    </row>
    <row r="142" spans="1:7">
      <c r="A142" s="2">
        <v>39325</v>
      </c>
      <c r="B142">
        <v>8626.44</v>
      </c>
      <c r="C142">
        <v>8423.67</v>
      </c>
      <c r="D142">
        <v>1166.1595871559648</v>
      </c>
      <c r="E142">
        <v>1359928.1827157703</v>
      </c>
      <c r="F142">
        <v>1585893288.1175842</v>
      </c>
      <c r="G142">
        <v>1849404662144.6174</v>
      </c>
    </row>
    <row r="143" spans="1:7">
      <c r="A143" s="2">
        <v>39353</v>
      </c>
      <c r="B143">
        <v>8997.51</v>
      </c>
      <c r="C143">
        <v>8484</v>
      </c>
      <c r="D143">
        <v>1226.4895871559647</v>
      </c>
      <c r="E143">
        <v>1504276.7074020088</v>
      </c>
      <c r="F143">
        <v>1844979717.8298237</v>
      </c>
      <c r="G143">
        <v>2262848412432.229</v>
      </c>
    </row>
    <row r="144" spans="1:7">
      <c r="A144" s="2">
        <v>39386</v>
      </c>
      <c r="B144">
        <v>9548.1</v>
      </c>
      <c r="C144">
        <v>8507.61</v>
      </c>
      <c r="D144">
        <v>1250.0995871559653</v>
      </c>
      <c r="E144">
        <v>1562748.9778075148</v>
      </c>
      <c r="F144">
        <v>1953591851.9855812</v>
      </c>
      <c r="G144">
        <v>2442184367638.4326</v>
      </c>
    </row>
    <row r="145" spans="1:7">
      <c r="A145" s="2">
        <v>39416</v>
      </c>
      <c r="B145">
        <v>9408.91</v>
      </c>
      <c r="C145">
        <v>8519.6200000000008</v>
      </c>
      <c r="D145">
        <v>1262.1095871559655</v>
      </c>
      <c r="E145">
        <v>1592920.6099910017</v>
      </c>
      <c r="F145">
        <v>2010440373.4479721</v>
      </c>
      <c r="G145">
        <v>2537396069734.105</v>
      </c>
    </row>
    <row r="146" spans="1:7">
      <c r="A146" s="2">
        <v>39447</v>
      </c>
      <c r="B146">
        <v>9810.83</v>
      </c>
      <c r="C146">
        <v>8560.2000000000007</v>
      </c>
      <c r="D146">
        <v>1302.6895871559655</v>
      </c>
      <c r="E146">
        <v>1697000.1604845796</v>
      </c>
      <c r="F146">
        <v>2210664438.4652643</v>
      </c>
      <c r="G146">
        <v>2879809544684.6895</v>
      </c>
    </row>
    <row r="147" spans="1:7">
      <c r="A147" s="2">
        <v>39478</v>
      </c>
      <c r="B147">
        <v>9443.2900000000009</v>
      </c>
      <c r="C147">
        <v>8571.74</v>
      </c>
      <c r="D147">
        <v>1314.2295871559645</v>
      </c>
      <c r="E147">
        <v>1727199.407756137</v>
      </c>
      <c r="F147">
        <v>2269936564.5913744</v>
      </c>
      <c r="G147">
        <v>2983217794153.1499</v>
      </c>
    </row>
    <row r="148" spans="1:7">
      <c r="A148" s="2">
        <v>39507</v>
      </c>
      <c r="B148">
        <v>9209.68</v>
      </c>
      <c r="C148">
        <v>8618.27</v>
      </c>
      <c r="D148">
        <v>1360.7595871559652</v>
      </c>
      <c r="E148">
        <v>1851666.6540368728</v>
      </c>
      <c r="F148">
        <v>2519673151.6976824</v>
      </c>
      <c r="G148">
        <v>3428669397672.1079</v>
      </c>
    </row>
    <row r="149" spans="1:7">
      <c r="A149" s="2">
        <v>39538</v>
      </c>
      <c r="B149">
        <v>8423.67</v>
      </c>
      <c r="C149">
        <v>8618.6200000000008</v>
      </c>
      <c r="D149">
        <v>1361.1095871559655</v>
      </c>
      <c r="E149">
        <v>1852619.3082478829</v>
      </c>
      <c r="F149">
        <v>2521617901.8064466</v>
      </c>
      <c r="G149">
        <v>3432198301292.8643</v>
      </c>
    </row>
    <row r="150" spans="1:7">
      <c r="A150" s="2">
        <v>39568</v>
      </c>
      <c r="B150">
        <v>8618.6200000000008</v>
      </c>
      <c r="C150">
        <v>8626.44</v>
      </c>
      <c r="D150">
        <v>1368.9295871559652</v>
      </c>
      <c r="E150">
        <v>1873968.2145910014</v>
      </c>
      <c r="F150">
        <v>2565330534.343461</v>
      </c>
      <c r="G150">
        <v>3511756869297.3857</v>
      </c>
    </row>
    <row r="151" spans="1:7">
      <c r="A151" s="2">
        <v>39598</v>
      </c>
      <c r="B151">
        <v>8519.6200000000008</v>
      </c>
      <c r="C151">
        <v>8630.7800000000007</v>
      </c>
      <c r="D151">
        <v>1373.2695871559654</v>
      </c>
      <c r="E151">
        <v>1885869.3590075157</v>
      </c>
      <c r="F151">
        <v>2589807036.0743361</v>
      </c>
      <c r="G151">
        <v>3556503239243.418</v>
      </c>
    </row>
    <row r="152" spans="1:7">
      <c r="A152" s="2">
        <v>39629</v>
      </c>
      <c r="B152">
        <v>7900.36</v>
      </c>
      <c r="C152">
        <v>8645.86</v>
      </c>
      <c r="D152">
        <v>1388.3495871559653</v>
      </c>
      <c r="E152">
        <v>1927514.5761561394</v>
      </c>
      <c r="F152">
        <v>2676064066.0434813</v>
      </c>
      <c r="G152">
        <v>3715312441294.3813</v>
      </c>
    </row>
    <row r="153" spans="1:7">
      <c r="A153" s="2">
        <v>39660</v>
      </c>
      <c r="B153">
        <v>7729.19</v>
      </c>
      <c r="C153">
        <v>8679.83</v>
      </c>
      <c r="D153">
        <v>1422.3195871559647</v>
      </c>
      <c r="E153">
        <v>2022993.0080075138</v>
      </c>
      <c r="F153">
        <v>2877342579.9686499</v>
      </c>
      <c r="G153">
        <v>4092500710447.2886</v>
      </c>
    </row>
    <row r="154" spans="1:7">
      <c r="A154" s="2">
        <v>39689</v>
      </c>
      <c r="B154">
        <v>7344.27</v>
      </c>
      <c r="C154">
        <v>8694.89</v>
      </c>
      <c r="D154">
        <v>1437.3795871559641</v>
      </c>
      <c r="E154">
        <v>2066060.07757265</v>
      </c>
      <c r="F154">
        <v>2969712581.340795</v>
      </c>
      <c r="G154">
        <v>4268604244139.5044</v>
      </c>
    </row>
    <row r="155" spans="1:7">
      <c r="A155" s="2">
        <v>39721</v>
      </c>
      <c r="B155">
        <v>6755.91</v>
      </c>
      <c r="C155">
        <v>8699.4</v>
      </c>
      <c r="D155">
        <v>1441.8895871559644</v>
      </c>
      <c r="E155">
        <v>2079045.5815487974</v>
      </c>
      <c r="F155">
        <v>2997754175.2578273</v>
      </c>
      <c r="G155">
        <v>4322430530157.5771</v>
      </c>
    </row>
    <row r="156" spans="1:7">
      <c r="A156" s="2">
        <v>39752</v>
      </c>
      <c r="B156">
        <v>5668.53</v>
      </c>
      <c r="C156">
        <v>8853.89</v>
      </c>
      <c r="D156">
        <v>1596.3795871559641</v>
      </c>
      <c r="E156">
        <v>2548427.7862882465</v>
      </c>
      <c r="F156">
        <v>4068258097.3716187</v>
      </c>
      <c r="G156">
        <v>6494484181926.0127</v>
      </c>
    </row>
    <row r="157" spans="1:7">
      <c r="A157" s="2">
        <v>39780</v>
      </c>
      <c r="B157">
        <v>5675.57</v>
      </c>
      <c r="C157">
        <v>8855.57</v>
      </c>
      <c r="D157">
        <v>1598.0595871559644</v>
      </c>
      <c r="E157">
        <v>2553794.4441010915</v>
      </c>
      <c r="F157">
        <v>4081115695.0213861</v>
      </c>
      <c r="G157">
        <v>6521866062721.6025</v>
      </c>
    </row>
    <row r="158" spans="1:7">
      <c r="A158" s="2">
        <v>39813</v>
      </c>
      <c r="B158">
        <v>5726.46</v>
      </c>
      <c r="C158">
        <v>8863.39</v>
      </c>
      <c r="D158">
        <v>1605.8795871559641</v>
      </c>
      <c r="E158">
        <v>2578849.2484442098</v>
      </c>
      <c r="F158">
        <v>4141321366.4290562</v>
      </c>
      <c r="G158">
        <v>6650463446201.2656</v>
      </c>
    </row>
    <row r="159" spans="1:7">
      <c r="A159" s="2">
        <v>39843</v>
      </c>
      <c r="B159">
        <v>5793.99</v>
      </c>
      <c r="C159">
        <v>8957.24</v>
      </c>
      <c r="D159">
        <v>1699.7295871559645</v>
      </c>
      <c r="E159">
        <v>2889080.6694533858</v>
      </c>
      <c r="F159">
        <v>4910655893.5502806</v>
      </c>
      <c r="G159">
        <v>8346787114609.2227</v>
      </c>
    </row>
    <row r="160" spans="1:7">
      <c r="A160" s="2">
        <v>39871</v>
      </c>
      <c r="B160">
        <v>5847.07</v>
      </c>
      <c r="C160">
        <v>8997.51</v>
      </c>
      <c r="D160">
        <v>1739.9995871559649</v>
      </c>
      <c r="E160">
        <v>3027598.5633029286</v>
      </c>
      <c r="F160">
        <v>5268020250.2210884</v>
      </c>
      <c r="G160">
        <v>9166353060513.957</v>
      </c>
    </row>
    <row r="161" spans="1:7">
      <c r="A161" s="2">
        <v>39903</v>
      </c>
      <c r="B161">
        <v>5701.13</v>
      </c>
      <c r="C161">
        <v>9019.4</v>
      </c>
      <c r="D161">
        <v>1761.8895871559644</v>
      </c>
      <c r="E161">
        <v>3104254.9173286147</v>
      </c>
      <c r="F161">
        <v>5469354414.7189846</v>
      </c>
      <c r="G161">
        <v>9636398591758.8828</v>
      </c>
    </row>
    <row r="162" spans="1:7">
      <c r="A162" s="2">
        <v>39933</v>
      </c>
      <c r="B162">
        <v>6541.86</v>
      </c>
      <c r="C162">
        <v>9052.7800000000007</v>
      </c>
      <c r="D162">
        <v>1795.2695871559654</v>
      </c>
      <c r="E162">
        <v>3222992.8905671504</v>
      </c>
      <c r="F162">
        <v>5786141116.0550995</v>
      </c>
      <c r="G162">
        <v>10387683172646.395</v>
      </c>
    </row>
    <row r="163" spans="1:7">
      <c r="A163" s="2">
        <v>39962</v>
      </c>
      <c r="B163">
        <v>6984.21</v>
      </c>
      <c r="C163">
        <v>9105.25</v>
      </c>
      <c r="D163">
        <v>1847.7395871559647</v>
      </c>
      <c r="E163">
        <v>3414141.581943295</v>
      </c>
      <c r="F163">
        <v>6308444557.1119165</v>
      </c>
      <c r="G163">
        <v>11656362741554.266</v>
      </c>
    </row>
    <row r="164" spans="1:7">
      <c r="A164" s="2">
        <v>39994</v>
      </c>
      <c r="B164">
        <v>7206.83</v>
      </c>
      <c r="C164">
        <v>9107.91</v>
      </c>
      <c r="D164">
        <v>1850.3995871559646</v>
      </c>
      <c r="E164">
        <v>3423978.6321469643</v>
      </c>
      <c r="F164">
        <v>6335728647.355587</v>
      </c>
      <c r="G164">
        <v>11723629673398.996</v>
      </c>
    </row>
    <row r="165" spans="1:7">
      <c r="A165" s="2">
        <v>40025</v>
      </c>
      <c r="B165">
        <v>7919.79</v>
      </c>
      <c r="C165">
        <v>9126.18</v>
      </c>
      <c r="D165">
        <v>1868.669587155965</v>
      </c>
      <c r="E165">
        <v>3491926.0259616449</v>
      </c>
      <c r="F165">
        <v>6525255965.3129158</v>
      </c>
      <c r="G165">
        <v>12193547370788.285</v>
      </c>
    </row>
    <row r="166" spans="1:7">
      <c r="A166" s="2">
        <v>40056</v>
      </c>
      <c r="B166">
        <v>7924.05</v>
      </c>
      <c r="C166">
        <v>9209.68</v>
      </c>
      <c r="D166">
        <v>1952.169587155965</v>
      </c>
      <c r="E166">
        <v>3810966.0970166908</v>
      </c>
      <c r="F166">
        <v>7439652112.2784529</v>
      </c>
      <c r="G166">
        <v>14523462592610.631</v>
      </c>
    </row>
    <row r="167" spans="1:7">
      <c r="A167" s="2">
        <v>40086</v>
      </c>
      <c r="B167">
        <v>8097.87</v>
      </c>
      <c r="C167">
        <v>9212.77</v>
      </c>
      <c r="D167">
        <v>1955.2595871559652</v>
      </c>
      <c r="E167">
        <v>3823040.0531653152</v>
      </c>
      <c r="F167">
        <v>7475035716.0327339</v>
      </c>
      <c r="G167">
        <v>14615635248106.258</v>
      </c>
    </row>
    <row r="168" spans="1:7">
      <c r="A168" s="2">
        <v>40116</v>
      </c>
      <c r="B168">
        <v>8336.73</v>
      </c>
      <c r="C168">
        <v>9355.94</v>
      </c>
      <c r="D168">
        <v>2098.4295871559652</v>
      </c>
      <c r="E168">
        <v>4403406.7322515547</v>
      </c>
      <c r="F168">
        <v>9240238971.2384281</v>
      </c>
      <c r="G168">
        <v>19389990849638.316</v>
      </c>
    </row>
    <row r="169" spans="1:7">
      <c r="A169" s="2">
        <v>40147</v>
      </c>
      <c r="B169">
        <v>8382.64</v>
      </c>
      <c r="C169">
        <v>9397.57</v>
      </c>
      <c r="D169">
        <v>2140.0595871559644</v>
      </c>
      <c r="E169">
        <v>4579855.036578157</v>
      </c>
      <c r="F169">
        <v>9801162678.8136158</v>
      </c>
      <c r="G169">
        <v>20975072156070.312</v>
      </c>
    </row>
    <row r="170" spans="1:7">
      <c r="A170" s="2">
        <v>40178</v>
      </c>
      <c r="B170">
        <v>8507.61</v>
      </c>
      <c r="C170">
        <v>9408.91</v>
      </c>
      <c r="D170">
        <v>2151.3995871559646</v>
      </c>
      <c r="E170">
        <v>4628520.1836148547</v>
      </c>
      <c r="F170">
        <v>9957796412.1720486</v>
      </c>
      <c r="G170">
        <v>21423199090130.09</v>
      </c>
    </row>
    <row r="171" spans="1:7">
      <c r="A171" s="2">
        <v>40207</v>
      </c>
      <c r="B171">
        <v>8484</v>
      </c>
      <c r="C171">
        <v>9437.8700000000008</v>
      </c>
      <c r="D171">
        <v>2180.3595871559655</v>
      </c>
      <c r="E171">
        <v>4753967.9293029327</v>
      </c>
      <c r="F171">
        <v>10365359551.687641</v>
      </c>
      <c r="G171">
        <v>22600211072840.812</v>
      </c>
    </row>
    <row r="172" spans="1:7">
      <c r="A172" s="2">
        <v>40235</v>
      </c>
      <c r="B172">
        <v>8560.2000000000007</v>
      </c>
      <c r="C172">
        <v>9443.2900000000009</v>
      </c>
      <c r="D172">
        <v>2185.7795871559656</v>
      </c>
      <c r="E172">
        <v>4777632.403627703</v>
      </c>
      <c r="F172">
        <v>10442851382.784325</v>
      </c>
      <c r="G172">
        <v>22825771384193.426</v>
      </c>
    </row>
    <row r="173" spans="1:7">
      <c r="A173" s="2">
        <v>40268</v>
      </c>
      <c r="B173">
        <v>8957.24</v>
      </c>
      <c r="C173">
        <v>9482.65</v>
      </c>
      <c r="D173">
        <v>2225.1395871559644</v>
      </c>
      <c r="E173">
        <v>4951246.1823286153</v>
      </c>
      <c r="F173">
        <v>11017213886.054239</v>
      </c>
      <c r="G173">
        <v>24514838758023.691</v>
      </c>
    </row>
    <row r="174" spans="1:7">
      <c r="A174" s="2">
        <v>40298</v>
      </c>
      <c r="B174">
        <v>9105.25</v>
      </c>
      <c r="C174">
        <v>9503.1200000000008</v>
      </c>
      <c r="D174">
        <v>2245.6095871559655</v>
      </c>
      <c r="E174">
        <v>5042762.4179267855</v>
      </c>
      <c r="F174">
        <v>11324075631.446188</v>
      </c>
      <c r="G174">
        <v>25429452803654.805</v>
      </c>
    </row>
    <row r="175" spans="1:7">
      <c r="A175" s="2">
        <v>40329</v>
      </c>
      <c r="B175">
        <v>8645.86</v>
      </c>
      <c r="C175">
        <v>9548.1</v>
      </c>
      <c r="D175">
        <v>2290.5895871559651</v>
      </c>
      <c r="E175">
        <v>5246800.6567873349</v>
      </c>
      <c r="F175">
        <v>12018266950.320147</v>
      </c>
      <c r="G175">
        <v>27528917132064.004</v>
      </c>
    </row>
    <row r="176" spans="1:7">
      <c r="A176" s="2">
        <v>40359</v>
      </c>
      <c r="B176">
        <v>8863.39</v>
      </c>
      <c r="C176">
        <v>9564.42</v>
      </c>
      <c r="D176">
        <v>2306.9095871559648</v>
      </c>
      <c r="E176">
        <v>5321831.8433121042</v>
      </c>
      <c r="F176">
        <v>12276984900.568592</v>
      </c>
      <c r="G176">
        <v>28321894168490.707</v>
      </c>
    </row>
    <row r="177" spans="1:7">
      <c r="A177" s="2">
        <v>40389</v>
      </c>
      <c r="B177">
        <v>9212.77</v>
      </c>
      <c r="C177">
        <v>9622.23</v>
      </c>
      <c r="D177">
        <v>2364.7195871559643</v>
      </c>
      <c r="E177">
        <v>5591898.7258790741</v>
      </c>
      <c r="F177">
        <v>13223272446.478727</v>
      </c>
      <c r="G177">
        <v>31269331360488.012</v>
      </c>
    </row>
    <row r="178" spans="1:7">
      <c r="A178" s="2">
        <v>40421</v>
      </c>
      <c r="B178">
        <v>9482.65</v>
      </c>
      <c r="C178">
        <v>9810.83</v>
      </c>
      <c r="D178">
        <v>2553.3195871559647</v>
      </c>
      <c r="E178">
        <v>6519440.9141543061</v>
      </c>
      <c r="F178">
        <v>16646216183.416178</v>
      </c>
      <c r="G178">
        <v>42503109833149.133</v>
      </c>
    </row>
    <row r="179" spans="1:7">
      <c r="A179" s="2">
        <v>40451</v>
      </c>
      <c r="B179">
        <v>9811.64</v>
      </c>
      <c r="C179">
        <v>9811.64</v>
      </c>
      <c r="D179">
        <v>2554.1295871559641</v>
      </c>
      <c r="E179">
        <v>6523577.9479854954</v>
      </c>
      <c r="F179">
        <v>16662063451.067945</v>
      </c>
      <c r="G179">
        <v>42557069243442.656</v>
      </c>
    </row>
    <row r="180" spans="1:7">
      <c r="A180" s="2">
        <v>40480</v>
      </c>
      <c r="B180">
        <v>10171.86</v>
      </c>
      <c r="C180">
        <v>9908.81</v>
      </c>
      <c r="D180">
        <v>2651.2995871559642</v>
      </c>
      <c r="E180">
        <v>7029389.5008533867</v>
      </c>
      <c r="F180">
        <v>18637017481.571053</v>
      </c>
      <c r="G180">
        <v>49412316754707.82</v>
      </c>
    </row>
    <row r="181" spans="1:7">
      <c r="A181" s="2">
        <v>40512</v>
      </c>
      <c r="B181">
        <v>10073.34</v>
      </c>
      <c r="C181">
        <v>10063.99</v>
      </c>
      <c r="D181">
        <v>2806.4795871559645</v>
      </c>
      <c r="E181">
        <v>7876327.6731231129</v>
      </c>
      <c r="F181">
        <v>22104752836.371655</v>
      </c>
      <c r="G181">
        <v>62036537614404.953</v>
      </c>
    </row>
    <row r="182" spans="1:7">
      <c r="A182" s="2">
        <v>40543</v>
      </c>
      <c r="B182">
        <v>10374.98</v>
      </c>
      <c r="C182">
        <v>10073.34</v>
      </c>
      <c r="D182">
        <v>2815.8295871559649</v>
      </c>
      <c r="E182">
        <v>7928896.2639029315</v>
      </c>
      <c r="F182">
        <v>22326420693.388264</v>
      </c>
      <c r="G182">
        <v>62867395963733.867</v>
      </c>
    </row>
    <row r="183" spans="1:7">
      <c r="A183" s="2">
        <v>40574</v>
      </c>
      <c r="B183">
        <v>10469.17</v>
      </c>
      <c r="C183">
        <v>10169.32</v>
      </c>
      <c r="D183">
        <v>2911.8095871559644</v>
      </c>
      <c r="E183">
        <v>8478635.0718533881</v>
      </c>
      <c r="F183">
        <v>24688170888.219494</v>
      </c>
      <c r="G183">
        <v>71887252681662.312</v>
      </c>
    </row>
    <row r="184" spans="1:7">
      <c r="A184" s="2">
        <v>40602</v>
      </c>
      <c r="B184">
        <v>10215.540000000001</v>
      </c>
      <c r="C184">
        <v>10171.86</v>
      </c>
      <c r="D184">
        <v>2914.3495871559653</v>
      </c>
      <c r="E184">
        <v>8493433.5161561463</v>
      </c>
      <c r="F184">
        <v>24752834461.346302</v>
      </c>
      <c r="G184">
        <v>72138412893364.547</v>
      </c>
    </row>
    <row r="185" spans="1:7">
      <c r="A185" s="2">
        <v>40633</v>
      </c>
      <c r="B185">
        <v>10612.46</v>
      </c>
      <c r="C185">
        <v>10212.89</v>
      </c>
      <c r="D185">
        <v>2955.3795871559641</v>
      </c>
      <c r="E185">
        <v>8734268.5041781571</v>
      </c>
      <c r="F185">
        <v>25813078845.987381</v>
      </c>
      <c r="G185">
        <v>76287446303078.547</v>
      </c>
    </row>
    <row r="186" spans="1:7">
      <c r="A186" s="2">
        <v>40662</v>
      </c>
      <c r="B186">
        <v>10576.09</v>
      </c>
      <c r="C186">
        <v>10215.540000000001</v>
      </c>
      <c r="D186">
        <v>2958.0295871559656</v>
      </c>
      <c r="E186">
        <v>8749939.0384900924</v>
      </c>
      <c r="F186">
        <v>25882578561.664715</v>
      </c>
      <c r="G186">
        <v>76561433177292.922</v>
      </c>
    </row>
    <row r="187" spans="1:7">
      <c r="A187" s="2">
        <v>40694</v>
      </c>
      <c r="B187">
        <v>10691.17</v>
      </c>
      <c r="C187">
        <v>10374.98</v>
      </c>
      <c r="D187">
        <v>3117.4695871559643</v>
      </c>
      <c r="E187">
        <v>9718616.6268423777</v>
      </c>
      <c r="F187">
        <v>30297491763.409401</v>
      </c>
      <c r="G187">
        <v>94451509139537.125</v>
      </c>
    </row>
    <row r="188" spans="1:7">
      <c r="A188" s="2">
        <v>40724</v>
      </c>
      <c r="B188">
        <v>10842.25</v>
      </c>
      <c r="C188">
        <v>10469.17</v>
      </c>
      <c r="D188">
        <v>3211.6595871559648</v>
      </c>
      <c r="E188">
        <v>10314757.303770822</v>
      </c>
      <c r="F188">
        <v>33127489183.842571</v>
      </c>
      <c r="G188">
        <v>106394218235693.52</v>
      </c>
    </row>
    <row r="189" spans="1:7">
      <c r="A189" s="2">
        <v>40753</v>
      </c>
      <c r="B189">
        <v>10682.79</v>
      </c>
      <c r="C189">
        <v>10489.07</v>
      </c>
      <c r="D189">
        <v>3231.5595871559644</v>
      </c>
      <c r="E189">
        <v>10442977.365339627</v>
      </c>
      <c r="F189">
        <v>33747103623.416008</v>
      </c>
      <c r="G189">
        <v>109055776252995.78</v>
      </c>
    </row>
    <row r="190" spans="1:7">
      <c r="A190" s="2">
        <v>40786</v>
      </c>
      <c r="B190">
        <v>9908.81</v>
      </c>
      <c r="C190">
        <v>10576.09</v>
      </c>
      <c r="D190">
        <v>3318.5795871559649</v>
      </c>
      <c r="E190">
        <v>11012970.476288253</v>
      </c>
      <c r="F190">
        <v>36547419016.561508</v>
      </c>
      <c r="G190">
        <v>121285518711596.73</v>
      </c>
    </row>
    <row r="191" spans="1:7">
      <c r="A191" s="2">
        <v>40816</v>
      </c>
      <c r="B191">
        <v>9397.57</v>
      </c>
      <c r="C191">
        <v>10587.2</v>
      </c>
      <c r="D191">
        <v>3329.6895871559655</v>
      </c>
      <c r="E191">
        <v>11086832.746814864</v>
      </c>
      <c r="F191">
        <v>36915711551.609222</v>
      </c>
      <c r="G191">
        <v>122917860355846.42</v>
      </c>
    </row>
    <row r="192" spans="1:7">
      <c r="A192" s="2">
        <v>40847</v>
      </c>
      <c r="B192">
        <v>10169.32</v>
      </c>
      <c r="C192">
        <v>10612.46</v>
      </c>
      <c r="D192">
        <v>3354.9495871559639</v>
      </c>
      <c r="E192">
        <v>11255686.732357973</v>
      </c>
      <c r="F192">
        <v>37762261555.881241</v>
      </c>
      <c r="G192">
        <v>126690483816979.28</v>
      </c>
    </row>
    <row r="193" spans="1:7">
      <c r="A193" s="2">
        <v>40877</v>
      </c>
      <c r="B193">
        <v>10063.99</v>
      </c>
      <c r="C193">
        <v>10682.79</v>
      </c>
      <c r="D193">
        <v>3425.2795871559656</v>
      </c>
      <c r="E193">
        <v>11732540.250187343</v>
      </c>
      <c r="F193">
        <v>40187230624.452446</v>
      </c>
      <c r="G193">
        <v>137652500722266.06</v>
      </c>
    </row>
    <row r="194" spans="1:7">
      <c r="A194" s="2">
        <v>40907</v>
      </c>
      <c r="B194">
        <v>10489.07</v>
      </c>
      <c r="C194">
        <v>10691.17</v>
      </c>
      <c r="D194">
        <v>3433.6595871559648</v>
      </c>
      <c r="E194">
        <v>11790018.16046807</v>
      </c>
      <c r="F194">
        <v>40482908889.43412</v>
      </c>
      <c r="G194">
        <v>139004528224166.91</v>
      </c>
    </row>
    <row r="195" spans="1:7">
      <c r="A195" s="2">
        <v>40939</v>
      </c>
      <c r="B195">
        <v>10587.2</v>
      </c>
      <c r="C195">
        <v>10762.67</v>
      </c>
      <c r="D195">
        <v>3505.1595871559648</v>
      </c>
      <c r="E195">
        <v>12286143.731431374</v>
      </c>
      <c r="F195">
        <v>43064894489.40284</v>
      </c>
      <c r="G195">
        <v>150949327789390.44</v>
      </c>
    </row>
    <row r="196" spans="1:7">
      <c r="A196" s="2">
        <v>40968</v>
      </c>
      <c r="B196">
        <v>10862.75</v>
      </c>
      <c r="C196">
        <v>10783.76</v>
      </c>
      <c r="D196">
        <v>3526.2495871559649</v>
      </c>
      <c r="E196">
        <v>12434436.150917614</v>
      </c>
      <c r="F196">
        <v>43846925343.690437</v>
      </c>
      <c r="G196">
        <v>154615202391246.84</v>
      </c>
    </row>
    <row r="197" spans="1:7">
      <c r="A197" s="2">
        <v>40998</v>
      </c>
      <c r="B197">
        <v>10939.63</v>
      </c>
      <c r="C197">
        <v>10842.25</v>
      </c>
      <c r="D197">
        <v>3584.7395871559647</v>
      </c>
      <c r="E197">
        <v>12850357.907723116</v>
      </c>
      <c r="F197">
        <v>46065186700.937752</v>
      </c>
      <c r="G197">
        <v>165131698356582.03</v>
      </c>
    </row>
    <row r="198" spans="1:7">
      <c r="A198" s="2">
        <v>41029</v>
      </c>
      <c r="B198">
        <v>10783.76</v>
      </c>
      <c r="C198">
        <v>10862.75</v>
      </c>
      <c r="D198">
        <v>3605.2395871559647</v>
      </c>
      <c r="E198">
        <v>12997752.48079651</v>
      </c>
      <c r="F198">
        <v>46860011787.822227</v>
      </c>
      <c r="G198">
        <v>168941569552051.84</v>
      </c>
    </row>
    <row r="199" spans="1:7">
      <c r="A199" s="2">
        <v>41060</v>
      </c>
      <c r="B199">
        <v>10762.67</v>
      </c>
      <c r="C199">
        <v>10917.64</v>
      </c>
      <c r="D199">
        <v>3660.1295871559641</v>
      </c>
      <c r="E199">
        <v>13396548.594774488</v>
      </c>
      <c r="F199">
        <v>49033103877.50676</v>
      </c>
      <c r="G199">
        <v>179467514252154.31</v>
      </c>
    </row>
    <row r="200" spans="1:7">
      <c r="A200" s="2">
        <v>41089</v>
      </c>
      <c r="B200">
        <v>10917.64</v>
      </c>
      <c r="C200">
        <v>10939.63</v>
      </c>
      <c r="D200">
        <v>3682.1195871559639</v>
      </c>
      <c r="E200">
        <v>13558004.654117607</v>
      </c>
      <c r="F200">
        <v>49922194499.678154</v>
      </c>
      <c r="G200">
        <v>183819490201074.66</v>
      </c>
    </row>
    <row r="201" spans="1:7">
      <c r="A201" s="2">
        <v>41121</v>
      </c>
      <c r="B201">
        <v>11175.23</v>
      </c>
      <c r="C201">
        <v>10979.48</v>
      </c>
      <c r="D201">
        <v>3721.9695871559643</v>
      </c>
      <c r="E201">
        <v>13853057.60771394</v>
      </c>
      <c r="F201">
        <v>51560659105.030838</v>
      </c>
      <c r="G201">
        <v>191907205082641.06</v>
      </c>
    </row>
    <row r="202" spans="1:7">
      <c r="A202" s="2">
        <v>41152</v>
      </c>
      <c r="B202">
        <v>11229.54</v>
      </c>
      <c r="C202">
        <v>11067.58</v>
      </c>
      <c r="D202">
        <v>3810.0695871559647</v>
      </c>
      <c r="E202">
        <v>14516630.258970823</v>
      </c>
      <c r="F202">
        <v>55309371457.692749</v>
      </c>
      <c r="G202">
        <v>210732554075667.31</v>
      </c>
    </row>
    <row r="203" spans="1:7">
      <c r="A203" s="2">
        <v>41180</v>
      </c>
      <c r="B203">
        <v>11106.56</v>
      </c>
      <c r="C203">
        <v>11106.56</v>
      </c>
      <c r="D203">
        <v>3849.0495871559642</v>
      </c>
      <c r="E203">
        <v>14815182.724385498</v>
      </c>
      <c r="F203">
        <v>57024372948.93618</v>
      </c>
      <c r="G203">
        <v>219489639156930.53</v>
      </c>
    </row>
    <row r="204" spans="1:7">
      <c r="A204" s="2">
        <v>41213</v>
      </c>
      <c r="B204">
        <v>11366.07</v>
      </c>
      <c r="C204">
        <v>11139.04</v>
      </c>
      <c r="D204">
        <v>3881.5295871559656</v>
      </c>
      <c r="E204">
        <v>15066271.93596716</v>
      </c>
      <c r="F204">
        <v>58480180287.594124</v>
      </c>
      <c r="G204">
        <v>226992550048511.66</v>
      </c>
    </row>
    <row r="205" spans="1:7">
      <c r="A205" s="2">
        <v>41243</v>
      </c>
      <c r="B205">
        <v>10979.48</v>
      </c>
      <c r="C205">
        <v>11175.23</v>
      </c>
      <c r="D205">
        <v>3917.7195871559643</v>
      </c>
      <c r="E205">
        <v>15348526.763585499</v>
      </c>
      <c r="F205">
        <v>60131223935.686455</v>
      </c>
      <c r="G205">
        <v>235577273812500.37</v>
      </c>
    </row>
    <row r="206" spans="1:7">
      <c r="A206" s="2">
        <v>41274</v>
      </c>
      <c r="B206">
        <v>11438.14</v>
      </c>
      <c r="C206">
        <v>11229.54</v>
      </c>
      <c r="D206">
        <v>3972.0295871559656</v>
      </c>
      <c r="E206">
        <v>15777019.041242391</v>
      </c>
      <c r="F206">
        <v>62666786428.93782</v>
      </c>
      <c r="G206">
        <v>248914329827724.97</v>
      </c>
    </row>
    <row r="207" spans="1:7">
      <c r="A207" s="2">
        <v>41305</v>
      </c>
      <c r="B207">
        <v>11067.58</v>
      </c>
      <c r="C207">
        <v>11366.07</v>
      </c>
      <c r="D207">
        <v>4108.5595871559644</v>
      </c>
      <c r="E207">
        <v>16880261.881211188</v>
      </c>
      <c r="F207">
        <v>69353561785.753601</v>
      </c>
      <c r="G207">
        <v>284943241178271.5</v>
      </c>
    </row>
    <row r="208" spans="1:7">
      <c r="A208" s="2">
        <v>41333</v>
      </c>
      <c r="B208">
        <v>11139.04</v>
      </c>
      <c r="C208">
        <v>11420.49</v>
      </c>
      <c r="D208">
        <v>4162.9795871559645</v>
      </c>
      <c r="E208">
        <v>17330399.043077245</v>
      </c>
      <c r="F208">
        <v>72146097453.597824</v>
      </c>
      <c r="G208">
        <v>300342730992292.69</v>
      </c>
    </row>
    <row r="209" spans="1:7">
      <c r="A209" s="2">
        <v>41362</v>
      </c>
      <c r="B209">
        <v>11420.49</v>
      </c>
      <c r="C209">
        <v>11438.14</v>
      </c>
      <c r="D209">
        <v>4180.6295871559641</v>
      </c>
      <c r="E209">
        <v>17477663.745003846</v>
      </c>
      <c r="F209">
        <v>73067638166.726196</v>
      </c>
      <c r="G209">
        <v>305468729983421.87</v>
      </c>
    </row>
    <row r="210" spans="1:7">
      <c r="A210" s="2">
        <v>41394</v>
      </c>
      <c r="B210">
        <v>11695.99</v>
      </c>
      <c r="C210">
        <v>11695.99</v>
      </c>
      <c r="D210">
        <v>4438.4795871559645</v>
      </c>
      <c r="E210">
        <v>19700101.04560018</v>
      </c>
      <c r="F210">
        <v>87438496355.806274</v>
      </c>
      <c r="G210">
        <v>388093981206857.37</v>
      </c>
    </row>
    <row r="211" spans="1:7">
      <c r="A211" s="2">
        <v>41425</v>
      </c>
      <c r="B211">
        <v>12377.82</v>
      </c>
      <c r="C211">
        <v>11968.58</v>
      </c>
      <c r="D211">
        <v>4711.0695871559647</v>
      </c>
      <c r="E211">
        <v>22194176.65502587</v>
      </c>
      <c r="F211">
        <v>104558310651.45927</v>
      </c>
      <c r="G211">
        <v>492581477394495.37</v>
      </c>
    </row>
    <row r="212" spans="1:7">
      <c r="A212" s="2">
        <v>41453</v>
      </c>
      <c r="B212">
        <v>12304.91</v>
      </c>
      <c r="C212">
        <v>12289.65</v>
      </c>
      <c r="D212">
        <v>5032.1395871559644</v>
      </c>
      <c r="E212">
        <v>25322428.824622199</v>
      </c>
      <c r="F212">
        <v>127425996531.32065</v>
      </c>
      <c r="G212">
        <v>641225401578057.25</v>
      </c>
    </row>
    <row r="213" spans="1:7">
      <c r="A213" s="2">
        <v>41486</v>
      </c>
      <c r="B213">
        <v>12331.38</v>
      </c>
      <c r="C213">
        <v>12304.91</v>
      </c>
      <c r="D213">
        <v>5047.3995871559646</v>
      </c>
      <c r="E213">
        <v>25476242.592422202</v>
      </c>
      <c r="F213">
        <v>128588776343.27702</v>
      </c>
      <c r="G213">
        <v>649038936627947.12</v>
      </c>
    </row>
    <row r="214" spans="1:7">
      <c r="A214" s="2">
        <v>41516</v>
      </c>
      <c r="B214">
        <v>11968.58</v>
      </c>
      <c r="C214">
        <v>12331.38</v>
      </c>
      <c r="D214">
        <v>5073.8695871559639</v>
      </c>
      <c r="E214">
        <v>25744152.587466232</v>
      </c>
      <c r="F214">
        <v>130622472860.64743</v>
      </c>
      <c r="G214">
        <v>662761392446744.25</v>
      </c>
    </row>
    <row r="215" spans="1:7">
      <c r="A215" s="2">
        <v>41547</v>
      </c>
      <c r="B215">
        <v>12289.65</v>
      </c>
      <c r="C215">
        <v>12377.82</v>
      </c>
      <c r="D215">
        <v>5120.3095871559644</v>
      </c>
      <c r="E215">
        <v>26217570.268321283</v>
      </c>
      <c r="F215">
        <v>134242076396.82063</v>
      </c>
      <c r="G215">
        <v>687360990774364.12</v>
      </c>
    </row>
    <row r="216" spans="1:7">
      <c r="A216" s="2">
        <v>41578</v>
      </c>
      <c r="B216">
        <v>12568.48</v>
      </c>
      <c r="C216">
        <v>12456.34</v>
      </c>
      <c r="D216">
        <v>5198.8295871559649</v>
      </c>
      <c r="E216">
        <v>27027829.076288261</v>
      </c>
      <c r="F216">
        <v>140513077478.40167</v>
      </c>
      <c r="G216">
        <v>730503544577053.12</v>
      </c>
    </row>
    <row r="217" spans="1:7">
      <c r="A217" s="2">
        <v>41607</v>
      </c>
      <c r="B217">
        <v>12572.04</v>
      </c>
      <c r="C217">
        <v>12568.48</v>
      </c>
      <c r="D217">
        <v>5310.9695871559643</v>
      </c>
      <c r="E217">
        <v>28206397.955695596</v>
      </c>
      <c r="F217">
        <v>149803321705.91745</v>
      </c>
      <c r="G217">
        <v>795600885635068.62</v>
      </c>
    </row>
    <row r="218" spans="1:7">
      <c r="A218" s="2">
        <v>41639</v>
      </c>
      <c r="B218">
        <v>12853.63</v>
      </c>
      <c r="C218">
        <v>12572.04</v>
      </c>
      <c r="D218">
        <v>5314.5295871559656</v>
      </c>
      <c r="E218">
        <v>28244224.732756156</v>
      </c>
      <c r="F218">
        <v>150104768008.51489</v>
      </c>
      <c r="G218">
        <v>797736230754434.62</v>
      </c>
    </row>
    <row r="219" spans="1:7">
      <c r="A219" s="2">
        <v>41670</v>
      </c>
      <c r="B219">
        <v>12456.34</v>
      </c>
      <c r="C219">
        <v>12669.51</v>
      </c>
      <c r="D219">
        <v>5411.9995871559649</v>
      </c>
      <c r="E219">
        <v>29289739.531376336</v>
      </c>
      <c r="F219">
        <v>158516058251.71448</v>
      </c>
      <c r="G219">
        <v>857888841815869.62</v>
      </c>
    </row>
    <row r="220" spans="1:7">
      <c r="A220" s="2">
        <v>41698</v>
      </c>
      <c r="B220">
        <v>12669.51</v>
      </c>
      <c r="C220">
        <v>12853.63</v>
      </c>
      <c r="D220">
        <v>5596.1195871559639</v>
      </c>
      <c r="E220">
        <v>31316554.433750637</v>
      </c>
      <c r="F220">
        <v>175251183668.94788</v>
      </c>
      <c r="G220">
        <v>980726581602066.62</v>
      </c>
    </row>
  </sheetData>
  <mergeCells count="1">
    <mergeCell ref="A1:B1"/>
  </mergeCells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C219"/>
  <sheetViews>
    <sheetView workbookViewId="0">
      <selection activeCell="O5" sqref="O3:O5"/>
    </sheetView>
  </sheetViews>
  <sheetFormatPr baseColWidth="10" defaultRowHeight="15"/>
  <sheetData>
    <row r="1" spans="1:3">
      <c r="A1" t="s">
        <v>3</v>
      </c>
      <c r="B1" t="s">
        <v>4</v>
      </c>
      <c r="C1" t="s">
        <v>5</v>
      </c>
    </row>
    <row r="2" spans="1:3">
      <c r="A2">
        <v>8045.97</v>
      </c>
      <c r="B2">
        <v>0.39369999999999999</v>
      </c>
      <c r="C2">
        <v>18.329999999999998</v>
      </c>
    </row>
    <row r="3" spans="1:3">
      <c r="A3">
        <v>8255.26</v>
      </c>
      <c r="B3">
        <v>0.39169999999999999</v>
      </c>
      <c r="C3">
        <v>16.52</v>
      </c>
    </row>
    <row r="4" spans="1:3">
      <c r="A4">
        <v>8679.83</v>
      </c>
      <c r="B4">
        <v>0.39250000000000002</v>
      </c>
      <c r="C4">
        <v>17.760000000000002</v>
      </c>
    </row>
    <row r="5" spans="1:3">
      <c r="A5">
        <v>9126.18</v>
      </c>
      <c r="B5">
        <v>0.39460000000000001</v>
      </c>
      <c r="C5">
        <v>19.41</v>
      </c>
    </row>
    <row r="6" spans="1:3">
      <c r="A6">
        <v>8699.4</v>
      </c>
      <c r="B6">
        <v>0.40100000000000002</v>
      </c>
      <c r="C6">
        <v>19.02</v>
      </c>
    </row>
    <row r="7" spans="1:3">
      <c r="A7">
        <v>8694.89</v>
      </c>
      <c r="B7">
        <v>0.40060000000000001</v>
      </c>
      <c r="C7">
        <v>17.8</v>
      </c>
    </row>
    <row r="8" spans="1:3">
      <c r="A8">
        <v>8152.95</v>
      </c>
      <c r="B8">
        <v>0.40079999999999999</v>
      </c>
      <c r="C8">
        <v>18.91</v>
      </c>
    </row>
    <row r="9" spans="1:3">
      <c r="A9">
        <v>8618.27</v>
      </c>
      <c r="B9">
        <v>0.4007</v>
      </c>
      <c r="C9">
        <v>18.899999999999999</v>
      </c>
    </row>
    <row r="10" spans="1:3">
      <c r="A10">
        <v>8855.57</v>
      </c>
      <c r="B10">
        <v>0.40100000000000002</v>
      </c>
      <c r="C10">
        <v>20.78</v>
      </c>
    </row>
    <row r="11" spans="1:3">
      <c r="A11">
        <v>9052.7800000000007</v>
      </c>
      <c r="B11">
        <v>0.39900000000000002</v>
      </c>
      <c r="C11">
        <v>23.21</v>
      </c>
    </row>
    <row r="12" spans="1:3">
      <c r="A12">
        <v>9437.8700000000008</v>
      </c>
      <c r="B12">
        <v>0.3957</v>
      </c>
      <c r="C12">
        <v>22.67</v>
      </c>
    </row>
    <row r="13" spans="1:3">
      <c r="A13">
        <v>9503.1200000000008</v>
      </c>
      <c r="B13">
        <v>0.39560000000000001</v>
      </c>
      <c r="C13">
        <v>22.77</v>
      </c>
    </row>
    <row r="14" spans="1:3">
      <c r="A14">
        <v>9564.42</v>
      </c>
      <c r="B14">
        <v>0.39600000000000002</v>
      </c>
      <c r="C14">
        <v>23.81</v>
      </c>
    </row>
    <row r="15" spans="1:3">
      <c r="A15">
        <v>10212.89</v>
      </c>
      <c r="B15">
        <v>0.40229999999999999</v>
      </c>
      <c r="C15">
        <v>22.52</v>
      </c>
    </row>
    <row r="16" spans="1:3">
      <c r="A16">
        <v>9622.23</v>
      </c>
      <c r="B16">
        <v>0.40300000000000002</v>
      </c>
      <c r="C16">
        <v>18.850000000000001</v>
      </c>
    </row>
    <row r="17" spans="1:3">
      <c r="A17">
        <v>8571.74</v>
      </c>
      <c r="B17">
        <v>0.40339999999999998</v>
      </c>
      <c r="C17">
        <v>19.38</v>
      </c>
    </row>
    <row r="18" spans="1:3">
      <c r="A18">
        <v>8630.7800000000007</v>
      </c>
      <c r="B18">
        <v>0.3982</v>
      </c>
      <c r="C18">
        <v>18.52</v>
      </c>
    </row>
    <row r="19" spans="1:3">
      <c r="A19">
        <v>8370.5</v>
      </c>
      <c r="B19">
        <v>0.39800000000000002</v>
      </c>
      <c r="C19">
        <v>19.399999999999999</v>
      </c>
    </row>
    <row r="20" spans="1:3">
      <c r="A20">
        <v>7977.47</v>
      </c>
      <c r="B20">
        <v>0.39610000000000001</v>
      </c>
      <c r="C20">
        <v>18.510000000000002</v>
      </c>
    </row>
    <row r="21" spans="1:3">
      <c r="A21">
        <v>5992.84</v>
      </c>
      <c r="B21">
        <v>0.37940000000000002</v>
      </c>
      <c r="C21">
        <v>18.940000000000001</v>
      </c>
    </row>
    <row r="22" spans="1:3">
      <c r="A22">
        <v>6187.34</v>
      </c>
      <c r="B22">
        <v>0.34150000000000003</v>
      </c>
      <c r="C22">
        <v>18.510000000000002</v>
      </c>
    </row>
    <row r="23" spans="1:3">
      <c r="A23">
        <v>5056.58</v>
      </c>
      <c r="B23">
        <v>0.30809999999999998</v>
      </c>
      <c r="C23">
        <v>19.899999999999999</v>
      </c>
    </row>
    <row r="24" spans="1:3">
      <c r="A24">
        <v>3961.5</v>
      </c>
      <c r="B24">
        <v>0.30080000000000001</v>
      </c>
      <c r="C24">
        <v>20.02</v>
      </c>
    </row>
    <row r="25" spans="1:3">
      <c r="A25">
        <v>4177.33</v>
      </c>
      <c r="B25">
        <v>0.2853</v>
      </c>
      <c r="C25">
        <v>18.940000000000001</v>
      </c>
    </row>
    <row r="26" spans="1:3">
      <c r="A26">
        <v>3912.55</v>
      </c>
      <c r="B26">
        <v>0.2581</v>
      </c>
      <c r="C26">
        <v>16.52</v>
      </c>
    </row>
    <row r="27" spans="1:3">
      <c r="A27">
        <v>5320.23</v>
      </c>
      <c r="B27">
        <v>0.22969999999999999</v>
      </c>
      <c r="C27">
        <v>15.96</v>
      </c>
    </row>
    <row r="28" spans="1:3">
      <c r="A28">
        <v>5068.6000000000004</v>
      </c>
      <c r="B28">
        <v>0.27110000000000001</v>
      </c>
      <c r="C28">
        <v>14.17</v>
      </c>
    </row>
    <row r="29" spans="1:3">
      <c r="A29">
        <v>4369.38</v>
      </c>
      <c r="B29">
        <v>0.27510000000000001</v>
      </c>
      <c r="C29">
        <v>14.26</v>
      </c>
    </row>
    <row r="30" spans="1:3">
      <c r="A30">
        <v>3786.32</v>
      </c>
      <c r="B30">
        <v>0.26850000000000002</v>
      </c>
      <c r="C30">
        <v>14.46</v>
      </c>
    </row>
    <row r="31" spans="1:3">
      <c r="A31">
        <v>3166.92</v>
      </c>
      <c r="B31">
        <v>0.26190000000000002</v>
      </c>
      <c r="C31">
        <v>14.37</v>
      </c>
    </row>
    <row r="32" spans="1:3">
      <c r="A32">
        <v>2780.05</v>
      </c>
      <c r="B32">
        <v>0.24210000000000001</v>
      </c>
      <c r="C32">
        <v>13.38</v>
      </c>
    </row>
    <row r="33" spans="1:3">
      <c r="A33">
        <v>2192.3000000000002</v>
      </c>
      <c r="B33">
        <v>0.24060000000000001</v>
      </c>
      <c r="C33">
        <v>13.09</v>
      </c>
    </row>
    <row r="34" spans="1:3">
      <c r="A34">
        <v>2758.92</v>
      </c>
      <c r="B34">
        <v>0.23949999999999999</v>
      </c>
      <c r="C34">
        <v>12.56</v>
      </c>
    </row>
    <row r="35" spans="1:3">
      <c r="A35">
        <v>2958.24</v>
      </c>
      <c r="B35">
        <v>0.26279999999999998</v>
      </c>
      <c r="C35">
        <v>14.68</v>
      </c>
    </row>
    <row r="36" spans="1:3">
      <c r="A36">
        <v>3705.75</v>
      </c>
      <c r="B36">
        <v>0.26350000000000001</v>
      </c>
      <c r="C36">
        <v>13.22</v>
      </c>
    </row>
    <row r="37" spans="1:3">
      <c r="A37">
        <v>4134.22</v>
      </c>
      <c r="B37">
        <v>0.26319999999999999</v>
      </c>
      <c r="C37">
        <v>10.46</v>
      </c>
    </row>
    <row r="38" spans="1:3">
      <c r="A38">
        <v>4193.88</v>
      </c>
      <c r="B38">
        <v>0.26319999999999999</v>
      </c>
      <c r="C38">
        <v>10.53</v>
      </c>
    </row>
    <row r="39" spans="1:3">
      <c r="A39">
        <v>3820.72</v>
      </c>
      <c r="B39">
        <v>0.26319999999999999</v>
      </c>
      <c r="C39">
        <v>11.35</v>
      </c>
    </row>
    <row r="40" spans="1:3">
      <c r="A40">
        <v>3520.73</v>
      </c>
      <c r="B40">
        <v>0.26319999999999999</v>
      </c>
      <c r="C40">
        <v>10.88</v>
      </c>
    </row>
    <row r="41" spans="1:3">
      <c r="A41">
        <v>4732.07</v>
      </c>
      <c r="B41">
        <v>0.26319999999999999</v>
      </c>
      <c r="C41">
        <v>15.24</v>
      </c>
    </row>
    <row r="42" spans="1:3">
      <c r="A42">
        <v>5198.53</v>
      </c>
      <c r="B42">
        <v>0.26319999999999999</v>
      </c>
      <c r="C42">
        <v>16.57</v>
      </c>
    </row>
    <row r="43" spans="1:3">
      <c r="A43">
        <v>5900.45</v>
      </c>
      <c r="B43">
        <v>0.26319999999999999</v>
      </c>
      <c r="C43">
        <v>15.2</v>
      </c>
    </row>
    <row r="44" spans="1:3">
      <c r="A44">
        <v>5688.98</v>
      </c>
      <c r="B44">
        <v>0.26319999999999999</v>
      </c>
      <c r="C44">
        <v>17.510000000000002</v>
      </c>
    </row>
    <row r="45" spans="1:3">
      <c r="A45">
        <v>5683</v>
      </c>
      <c r="B45">
        <v>0.2631</v>
      </c>
      <c r="C45">
        <v>19.37</v>
      </c>
    </row>
    <row r="46" spans="1:3">
      <c r="A46">
        <v>5018.8599999999997</v>
      </c>
      <c r="B46">
        <v>0.26319999999999999</v>
      </c>
      <c r="C46">
        <v>21.33</v>
      </c>
    </row>
    <row r="47" spans="1:3">
      <c r="A47">
        <v>5502.45</v>
      </c>
      <c r="B47">
        <v>0.26319999999999999</v>
      </c>
      <c r="C47">
        <v>23.58</v>
      </c>
    </row>
    <row r="48" spans="1:3">
      <c r="A48">
        <v>5448.23</v>
      </c>
      <c r="B48">
        <v>0.26319999999999999</v>
      </c>
      <c r="C48">
        <v>21.69</v>
      </c>
    </row>
    <row r="49" spans="1:3">
      <c r="A49">
        <v>6002.53</v>
      </c>
      <c r="B49">
        <v>0.26319999999999999</v>
      </c>
      <c r="C49">
        <v>23.64</v>
      </c>
    </row>
    <row r="50" spans="1:3">
      <c r="A50">
        <v>6858.97</v>
      </c>
      <c r="B50">
        <v>0.26319999999999999</v>
      </c>
      <c r="C50">
        <v>25.08</v>
      </c>
    </row>
    <row r="51" spans="1:3">
      <c r="A51">
        <v>7436.56</v>
      </c>
      <c r="B51">
        <v>0.26319999999999999</v>
      </c>
      <c r="C51">
        <v>25.97</v>
      </c>
    </row>
    <row r="52" spans="1:3">
      <c r="A52">
        <v>7377.59</v>
      </c>
      <c r="B52">
        <v>0.26319999999999999</v>
      </c>
      <c r="C52">
        <v>28.09</v>
      </c>
    </row>
    <row r="53" spans="1:3">
      <c r="A53">
        <v>6692.37</v>
      </c>
      <c r="B53">
        <v>0.26319999999999999</v>
      </c>
      <c r="C53">
        <v>24.77</v>
      </c>
    </row>
    <row r="54" spans="1:3">
      <c r="A54">
        <v>6699.37</v>
      </c>
      <c r="B54">
        <v>0.26319999999999999</v>
      </c>
      <c r="C54">
        <v>23.89</v>
      </c>
    </row>
    <row r="55" spans="1:3">
      <c r="A55">
        <v>6077.23</v>
      </c>
      <c r="B55">
        <v>0.26319999999999999</v>
      </c>
      <c r="C55">
        <v>28.31</v>
      </c>
    </row>
    <row r="56" spans="1:3">
      <c r="A56">
        <v>5831.95</v>
      </c>
      <c r="B56">
        <v>0.26319999999999999</v>
      </c>
      <c r="C56">
        <v>30.57</v>
      </c>
    </row>
    <row r="57" spans="1:3">
      <c r="A57">
        <v>5741.34</v>
      </c>
      <c r="B57">
        <v>0.26319999999999999</v>
      </c>
      <c r="C57">
        <v>26.93</v>
      </c>
    </row>
    <row r="58" spans="1:3">
      <c r="A58">
        <v>5086.7</v>
      </c>
      <c r="B58">
        <v>0.26319999999999999</v>
      </c>
      <c r="C58">
        <v>31.72</v>
      </c>
    </row>
    <row r="59" spans="1:3">
      <c r="A59">
        <v>5297.19</v>
      </c>
      <c r="B59">
        <v>0.2631</v>
      </c>
      <c r="C59">
        <v>29.84</v>
      </c>
    </row>
    <row r="60" spans="1:3">
      <c r="A60">
        <v>5102.2299999999996</v>
      </c>
      <c r="B60">
        <v>0.26319999999999999</v>
      </c>
      <c r="C60">
        <v>30.76</v>
      </c>
    </row>
    <row r="61" spans="1:3">
      <c r="A61">
        <v>4696.83</v>
      </c>
      <c r="B61">
        <v>0.26319999999999999</v>
      </c>
      <c r="C61">
        <v>31.88</v>
      </c>
    </row>
    <row r="62" spans="1:3">
      <c r="A62">
        <v>4998.21</v>
      </c>
      <c r="B62">
        <v>0.26319999999999999</v>
      </c>
      <c r="C62">
        <v>23.87</v>
      </c>
    </row>
    <row r="63" spans="1:3">
      <c r="A63">
        <v>4853.72</v>
      </c>
      <c r="B63">
        <v>0.26319999999999999</v>
      </c>
      <c r="C63">
        <v>26.66</v>
      </c>
    </row>
    <row r="64" spans="1:3">
      <c r="A64">
        <v>4385.6000000000004</v>
      </c>
      <c r="B64">
        <v>0.26319999999999999</v>
      </c>
      <c r="C64">
        <v>25.57</v>
      </c>
    </row>
    <row r="65" spans="1:3">
      <c r="A65">
        <v>3966.78</v>
      </c>
      <c r="B65">
        <v>0.2631</v>
      </c>
      <c r="C65">
        <v>24.74</v>
      </c>
    </row>
    <row r="66" spans="1:3">
      <c r="A66">
        <v>3914.88</v>
      </c>
      <c r="B66">
        <v>0.26319999999999999</v>
      </c>
      <c r="C66">
        <v>27.89</v>
      </c>
    </row>
    <row r="67" spans="1:3">
      <c r="A67">
        <v>4048.15</v>
      </c>
      <c r="B67">
        <v>0.26319999999999999</v>
      </c>
      <c r="C67">
        <v>29.34</v>
      </c>
    </row>
    <row r="68" spans="1:3">
      <c r="A68">
        <v>4559.18</v>
      </c>
      <c r="B68">
        <v>0.26319999999999999</v>
      </c>
      <c r="C68">
        <v>26.08</v>
      </c>
    </row>
    <row r="69" spans="1:3">
      <c r="A69">
        <v>4749.67</v>
      </c>
      <c r="B69">
        <v>0.26319999999999999</v>
      </c>
      <c r="C69">
        <v>24.69</v>
      </c>
    </row>
    <row r="70" spans="1:3">
      <c r="A70">
        <v>4175.95</v>
      </c>
      <c r="B70">
        <v>0.2631</v>
      </c>
      <c r="C70">
        <v>26.41</v>
      </c>
    </row>
    <row r="71" spans="1:3">
      <c r="A71">
        <v>4128.2299999999996</v>
      </c>
      <c r="B71">
        <v>0.26319999999999999</v>
      </c>
      <c r="C71">
        <v>23.26</v>
      </c>
    </row>
    <row r="72" spans="1:3">
      <c r="A72">
        <v>4431.33</v>
      </c>
      <c r="B72">
        <v>0.26319999999999999</v>
      </c>
      <c r="C72">
        <v>20.37</v>
      </c>
    </row>
    <row r="73" spans="1:3">
      <c r="A73">
        <v>4748.21</v>
      </c>
      <c r="B73">
        <v>0.26319999999999999</v>
      </c>
      <c r="C73">
        <v>19.14</v>
      </c>
    </row>
    <row r="74" spans="1:3">
      <c r="A74">
        <v>5008.5600000000004</v>
      </c>
      <c r="B74">
        <v>0.2631</v>
      </c>
      <c r="C74">
        <v>19.899999999999999</v>
      </c>
    </row>
    <row r="75" spans="1:3">
      <c r="A75">
        <v>4909.47</v>
      </c>
      <c r="B75">
        <v>0.2631</v>
      </c>
      <c r="C75">
        <v>19.18</v>
      </c>
    </row>
    <row r="76" spans="1:3">
      <c r="A76">
        <v>5302.37</v>
      </c>
      <c r="B76">
        <v>0.26319999999999999</v>
      </c>
      <c r="C76">
        <v>21.33</v>
      </c>
    </row>
    <row r="77" spans="1:3">
      <c r="A77">
        <v>5592.64</v>
      </c>
      <c r="B77">
        <v>0.2631</v>
      </c>
      <c r="C77">
        <v>25.92</v>
      </c>
    </row>
    <row r="78" spans="1:3">
      <c r="A78">
        <v>5217.5600000000004</v>
      </c>
      <c r="B78">
        <v>0.26319999999999999</v>
      </c>
      <c r="C78">
        <v>26.47</v>
      </c>
    </row>
    <row r="79" spans="1:3">
      <c r="A79">
        <v>5079.43</v>
      </c>
      <c r="B79">
        <v>0.26319999999999999</v>
      </c>
      <c r="C79">
        <v>24.45</v>
      </c>
    </row>
    <row r="80" spans="1:3">
      <c r="A80">
        <v>5052.43</v>
      </c>
      <c r="B80">
        <v>0.2631</v>
      </c>
      <c r="C80">
        <v>25.58</v>
      </c>
    </row>
    <row r="81" spans="1:3">
      <c r="A81">
        <v>5001.37</v>
      </c>
      <c r="B81">
        <v>0.2631</v>
      </c>
      <c r="C81">
        <v>25.44</v>
      </c>
    </row>
    <row r="82" spans="1:3">
      <c r="A82">
        <v>4426.8599999999997</v>
      </c>
      <c r="B82">
        <v>0.26319999999999999</v>
      </c>
      <c r="C82">
        <v>27.47</v>
      </c>
    </row>
    <row r="83" spans="1:3">
      <c r="A83">
        <v>4595.75</v>
      </c>
      <c r="B83">
        <v>0.26319999999999999</v>
      </c>
      <c r="C83">
        <v>28.75</v>
      </c>
    </row>
    <row r="84" spans="1:3">
      <c r="A84">
        <v>4392.0200000000004</v>
      </c>
      <c r="B84">
        <v>0.2631</v>
      </c>
      <c r="C84">
        <v>25.72</v>
      </c>
    </row>
    <row r="85" spans="1:3">
      <c r="A85">
        <v>4474.22</v>
      </c>
      <c r="B85">
        <v>0.2631</v>
      </c>
      <c r="C85">
        <v>25.16</v>
      </c>
    </row>
    <row r="86" spans="1:3">
      <c r="A86">
        <v>4607.5</v>
      </c>
      <c r="B86">
        <v>0.26319999999999999</v>
      </c>
      <c r="C86">
        <v>28.66</v>
      </c>
    </row>
    <row r="87" spans="1:3">
      <c r="A87">
        <v>4477.4399999999996</v>
      </c>
      <c r="B87">
        <v>0.26319999999999999</v>
      </c>
      <c r="C87">
        <v>31.1</v>
      </c>
    </row>
    <row r="88" spans="1:3">
      <c r="A88">
        <v>4378.91</v>
      </c>
      <c r="B88">
        <v>0.26319999999999999</v>
      </c>
      <c r="C88">
        <v>32.79</v>
      </c>
    </row>
    <row r="89" spans="1:3">
      <c r="A89">
        <v>4345.12</v>
      </c>
      <c r="B89">
        <v>0.26319999999999999</v>
      </c>
      <c r="C89">
        <v>27.18</v>
      </c>
    </row>
    <row r="90" spans="1:3">
      <c r="A90">
        <v>4658.13</v>
      </c>
      <c r="B90">
        <v>0.26319999999999999</v>
      </c>
      <c r="C90">
        <v>23.68</v>
      </c>
    </row>
    <row r="91" spans="1:3">
      <c r="A91">
        <v>4843.09</v>
      </c>
      <c r="B91">
        <v>0.26319999999999999</v>
      </c>
      <c r="C91">
        <v>26.32</v>
      </c>
    </row>
    <row r="92" spans="1:3">
      <c r="A92">
        <v>5092.3900000000003</v>
      </c>
      <c r="B92">
        <v>0.26319999999999999</v>
      </c>
      <c r="C92">
        <v>28.33</v>
      </c>
    </row>
    <row r="93" spans="1:3">
      <c r="A93">
        <v>5221.92</v>
      </c>
      <c r="B93">
        <v>0.26319999999999999</v>
      </c>
      <c r="C93">
        <v>28.37</v>
      </c>
    </row>
    <row r="94" spans="1:3">
      <c r="A94">
        <v>5151.09</v>
      </c>
      <c r="B94">
        <v>0.26319999999999999</v>
      </c>
      <c r="C94">
        <v>29.49</v>
      </c>
    </row>
    <row r="95" spans="1:3">
      <c r="A95">
        <v>5735.47</v>
      </c>
      <c r="B95">
        <v>0.26319999999999999</v>
      </c>
      <c r="C95">
        <v>27.61</v>
      </c>
    </row>
    <row r="96" spans="1:3">
      <c r="A96">
        <v>5491.16</v>
      </c>
      <c r="B96">
        <v>0.26319999999999999</v>
      </c>
      <c r="C96">
        <v>27.7</v>
      </c>
    </row>
    <row r="97" spans="1:3">
      <c r="A97">
        <v>5504.83</v>
      </c>
      <c r="B97">
        <v>0.26319999999999999</v>
      </c>
      <c r="C97">
        <v>28.45</v>
      </c>
    </row>
    <row r="98" spans="1:3">
      <c r="A98">
        <v>5748.7</v>
      </c>
      <c r="B98">
        <v>0.26319999999999999</v>
      </c>
      <c r="C98">
        <v>30.17</v>
      </c>
    </row>
    <row r="99" spans="1:3">
      <c r="A99">
        <v>6220.92</v>
      </c>
      <c r="B99">
        <v>0.26319999999999999</v>
      </c>
      <c r="C99">
        <v>29.18</v>
      </c>
    </row>
    <row r="100" spans="1:3">
      <c r="A100">
        <v>6290.89</v>
      </c>
      <c r="B100">
        <v>0.26319999999999999</v>
      </c>
      <c r="C100">
        <v>32.229999999999997</v>
      </c>
    </row>
    <row r="101" spans="1:3">
      <c r="A101">
        <v>5884.54</v>
      </c>
      <c r="B101">
        <v>0.26319999999999999</v>
      </c>
      <c r="C101">
        <v>31.51</v>
      </c>
    </row>
    <row r="102" spans="1:3">
      <c r="A102">
        <v>5619.49</v>
      </c>
      <c r="B102">
        <v>0.26319999999999999</v>
      </c>
      <c r="C102">
        <v>34.479999999999997</v>
      </c>
    </row>
    <row r="103" spans="1:3">
      <c r="A103">
        <v>5638.31</v>
      </c>
      <c r="B103">
        <v>0.26319999999999999</v>
      </c>
      <c r="C103">
        <v>36.58</v>
      </c>
    </row>
    <row r="104" spans="1:3">
      <c r="A104">
        <v>5720.59</v>
      </c>
      <c r="B104">
        <v>0.26319999999999999</v>
      </c>
      <c r="C104">
        <v>34.5</v>
      </c>
    </row>
    <row r="105" spans="1:3">
      <c r="A105">
        <v>5611.49</v>
      </c>
      <c r="B105">
        <v>0.26319999999999999</v>
      </c>
      <c r="C105">
        <v>40.03</v>
      </c>
    </row>
    <row r="106" spans="1:3">
      <c r="A106">
        <v>5798.2</v>
      </c>
      <c r="B106">
        <v>0.26319999999999999</v>
      </c>
      <c r="C106">
        <v>39.61</v>
      </c>
    </row>
    <row r="107" spans="1:3">
      <c r="A107">
        <v>5842.26</v>
      </c>
      <c r="B107">
        <v>0.26319999999999999</v>
      </c>
      <c r="C107">
        <v>46.38</v>
      </c>
    </row>
    <row r="108" spans="1:3">
      <c r="A108">
        <v>6196.75</v>
      </c>
      <c r="B108">
        <v>0.26319999999999999</v>
      </c>
      <c r="C108">
        <v>48.98</v>
      </c>
    </row>
    <row r="109" spans="1:3">
      <c r="A109">
        <v>6141.55</v>
      </c>
      <c r="B109">
        <v>0.26319999999999999</v>
      </c>
      <c r="C109">
        <v>45.51</v>
      </c>
    </row>
    <row r="110" spans="1:3">
      <c r="A110">
        <v>6211.41</v>
      </c>
      <c r="B110">
        <v>0.26319999999999999</v>
      </c>
      <c r="C110">
        <v>40.46</v>
      </c>
    </row>
    <row r="111" spans="1:3">
      <c r="A111">
        <v>6151.91</v>
      </c>
      <c r="B111">
        <v>0.26319999999999999</v>
      </c>
      <c r="C111">
        <v>45.92</v>
      </c>
    </row>
    <row r="112" spans="1:3">
      <c r="A112">
        <v>5861.86</v>
      </c>
      <c r="B112">
        <v>0.26319999999999999</v>
      </c>
      <c r="C112">
        <v>50.06</v>
      </c>
    </row>
    <row r="113" spans="1:3">
      <c r="A113">
        <v>5811.21</v>
      </c>
      <c r="B113">
        <v>0.26319999999999999</v>
      </c>
      <c r="C113">
        <v>54.29</v>
      </c>
    </row>
    <row r="114" spans="1:3">
      <c r="A114">
        <v>5582.98</v>
      </c>
      <c r="B114">
        <v>0.26319999999999999</v>
      </c>
      <c r="C114">
        <v>51.09</v>
      </c>
    </row>
    <row r="115" spans="1:3">
      <c r="A115">
        <v>5729.85</v>
      </c>
      <c r="B115">
        <v>0.26319999999999999</v>
      </c>
      <c r="C115">
        <v>50.73</v>
      </c>
    </row>
    <row r="116" spans="1:3">
      <c r="A116">
        <v>6049.66</v>
      </c>
      <c r="B116">
        <v>0.2631</v>
      </c>
      <c r="C116">
        <v>55.58</v>
      </c>
    </row>
    <row r="117" spans="1:3">
      <c r="A117">
        <v>5894.02</v>
      </c>
      <c r="B117">
        <v>0.26669999999999999</v>
      </c>
      <c r="C117">
        <v>59.37</v>
      </c>
    </row>
    <row r="118" spans="1:3">
      <c r="A118">
        <v>5955.7</v>
      </c>
      <c r="B118">
        <v>0.2651</v>
      </c>
      <c r="C118">
        <v>67.02</v>
      </c>
    </row>
    <row r="119" spans="1:3">
      <c r="A119">
        <v>5831.97</v>
      </c>
      <c r="B119">
        <v>0.26529999999999998</v>
      </c>
      <c r="C119">
        <v>63.48</v>
      </c>
    </row>
    <row r="120" spans="1:3">
      <c r="A120">
        <v>5741.85</v>
      </c>
      <c r="B120">
        <v>0.26490000000000002</v>
      </c>
      <c r="C120">
        <v>58.1</v>
      </c>
    </row>
    <row r="121" spans="1:3">
      <c r="A121">
        <v>5737.45</v>
      </c>
      <c r="B121">
        <v>0.26469999999999999</v>
      </c>
      <c r="C121">
        <v>55.05</v>
      </c>
    </row>
    <row r="122" spans="1:3">
      <c r="A122">
        <v>5846.54</v>
      </c>
      <c r="B122">
        <v>0.26479999999999998</v>
      </c>
      <c r="C122">
        <v>58.98</v>
      </c>
    </row>
    <row r="123" spans="1:3">
      <c r="A123">
        <v>5981.9</v>
      </c>
      <c r="B123">
        <v>0.2666</v>
      </c>
      <c r="C123">
        <v>65.989999999999995</v>
      </c>
    </row>
    <row r="124" spans="1:3">
      <c r="A124">
        <v>6000</v>
      </c>
      <c r="B124">
        <v>0.26910000000000001</v>
      </c>
      <c r="C124">
        <v>61.76</v>
      </c>
    </row>
    <row r="125" spans="1:3">
      <c r="A125">
        <v>6229.32</v>
      </c>
      <c r="B125">
        <v>0.27160000000000001</v>
      </c>
      <c r="C125">
        <v>65.91</v>
      </c>
    </row>
    <row r="126" spans="1:3">
      <c r="A126">
        <v>6050.94</v>
      </c>
      <c r="B126">
        <v>0.27610000000000001</v>
      </c>
      <c r="C126">
        <v>72.5</v>
      </c>
    </row>
    <row r="127" spans="1:3">
      <c r="A127">
        <v>5973.67</v>
      </c>
      <c r="B127">
        <v>0.2757</v>
      </c>
      <c r="C127">
        <v>70.41</v>
      </c>
    </row>
    <row r="128" spans="1:3">
      <c r="A128">
        <v>6073.08</v>
      </c>
      <c r="B128">
        <v>0.27229999999999999</v>
      </c>
      <c r="C128">
        <v>73.510000000000005</v>
      </c>
    </row>
    <row r="129" spans="1:3">
      <c r="A129">
        <v>6216.08</v>
      </c>
      <c r="B129">
        <v>0.27329999999999999</v>
      </c>
      <c r="C129">
        <v>75.150000000000006</v>
      </c>
    </row>
    <row r="130" spans="1:3">
      <c r="A130">
        <v>6270.67</v>
      </c>
      <c r="B130">
        <v>0.27160000000000001</v>
      </c>
      <c r="C130">
        <v>70.25</v>
      </c>
    </row>
    <row r="131" spans="1:3">
      <c r="A131">
        <v>6439.25</v>
      </c>
      <c r="B131">
        <v>0.27100000000000002</v>
      </c>
      <c r="C131">
        <v>62.48</v>
      </c>
    </row>
    <row r="132" spans="1:3">
      <c r="A132">
        <v>7035.22</v>
      </c>
      <c r="B132">
        <v>0.27400000000000002</v>
      </c>
      <c r="C132">
        <v>59.03</v>
      </c>
    </row>
    <row r="133" spans="1:3">
      <c r="A133">
        <v>7169.59</v>
      </c>
      <c r="B133">
        <v>0.2762</v>
      </c>
      <c r="C133">
        <v>64.260000000000005</v>
      </c>
    </row>
    <row r="134" spans="1:3">
      <c r="A134">
        <v>7851.52</v>
      </c>
      <c r="B134">
        <v>0.2833</v>
      </c>
      <c r="C134">
        <v>60.86</v>
      </c>
    </row>
    <row r="135" spans="1:3">
      <c r="A135">
        <v>7950.16</v>
      </c>
      <c r="B135">
        <v>0.28560000000000002</v>
      </c>
      <c r="C135">
        <v>57.4</v>
      </c>
    </row>
    <row r="136" spans="1:3">
      <c r="A136">
        <v>8332.7800000000007</v>
      </c>
      <c r="B136">
        <v>0.2853</v>
      </c>
      <c r="C136">
        <v>61.89</v>
      </c>
    </row>
    <row r="137" spans="1:3">
      <c r="A137">
        <v>8853.89</v>
      </c>
      <c r="B137">
        <v>0.28910000000000002</v>
      </c>
      <c r="C137">
        <v>68.099999999999994</v>
      </c>
    </row>
    <row r="138" spans="1:3">
      <c r="A138">
        <v>9019.4</v>
      </c>
      <c r="B138">
        <v>0.29239999999999999</v>
      </c>
      <c r="C138">
        <v>67.650000000000006</v>
      </c>
    </row>
    <row r="139" spans="1:3">
      <c r="A139">
        <v>9107.91</v>
      </c>
      <c r="B139">
        <v>0.29430000000000001</v>
      </c>
      <c r="C139">
        <v>68.040000000000006</v>
      </c>
    </row>
    <row r="140" spans="1:3">
      <c r="A140">
        <v>9355.94</v>
      </c>
      <c r="B140">
        <v>0.28939999999999999</v>
      </c>
      <c r="C140">
        <v>71.41</v>
      </c>
    </row>
    <row r="141" spans="1:3">
      <c r="A141">
        <v>8626.44</v>
      </c>
      <c r="B141">
        <v>0.28860000000000002</v>
      </c>
      <c r="C141">
        <v>77.05</v>
      </c>
    </row>
    <row r="142" spans="1:3">
      <c r="A142">
        <v>8997.51</v>
      </c>
      <c r="B142">
        <v>0.28510000000000002</v>
      </c>
      <c r="C142">
        <v>72.69</v>
      </c>
    </row>
    <row r="143" spans="1:3">
      <c r="A143">
        <v>9548.1</v>
      </c>
      <c r="B143">
        <v>0.29370000000000002</v>
      </c>
      <c r="C143">
        <v>79.17</v>
      </c>
    </row>
    <row r="144" spans="1:3">
      <c r="A144">
        <v>9408.91</v>
      </c>
      <c r="B144">
        <v>0.30030000000000001</v>
      </c>
      <c r="C144">
        <v>90.63</v>
      </c>
    </row>
    <row r="145" spans="1:3">
      <c r="A145">
        <v>9810.83</v>
      </c>
      <c r="B145">
        <v>0.2974</v>
      </c>
      <c r="C145">
        <v>88.26</v>
      </c>
    </row>
    <row r="146" spans="1:3">
      <c r="A146">
        <v>9443.2900000000009</v>
      </c>
      <c r="B146">
        <v>0.30249999999999999</v>
      </c>
      <c r="C146">
        <v>93.85</v>
      </c>
    </row>
    <row r="147" spans="1:3">
      <c r="A147">
        <v>9209.68</v>
      </c>
      <c r="B147">
        <v>0.30919999999999997</v>
      </c>
      <c r="C147">
        <v>92.21</v>
      </c>
    </row>
    <row r="148" spans="1:3">
      <c r="A148">
        <v>8423.67</v>
      </c>
      <c r="B148">
        <v>0.31240000000000001</v>
      </c>
      <c r="C148">
        <v>100.1</v>
      </c>
    </row>
    <row r="149" spans="1:3">
      <c r="A149">
        <v>8618.6200000000008</v>
      </c>
      <c r="B149">
        <v>0.31390000000000001</v>
      </c>
      <c r="C149">
        <v>100.3</v>
      </c>
    </row>
    <row r="150" spans="1:3">
      <c r="A150">
        <v>8519.6200000000008</v>
      </c>
      <c r="B150">
        <v>0.31719999999999998</v>
      </c>
      <c r="C150">
        <v>111.36</v>
      </c>
    </row>
    <row r="151" spans="1:3">
      <c r="A151">
        <v>7900.36</v>
      </c>
      <c r="B151">
        <v>0.30969999999999998</v>
      </c>
      <c r="C151">
        <v>127.78</v>
      </c>
    </row>
    <row r="152" spans="1:3">
      <c r="A152">
        <v>7729.19</v>
      </c>
      <c r="B152">
        <v>0.30620000000000003</v>
      </c>
      <c r="C152">
        <v>139.83000000000001</v>
      </c>
    </row>
    <row r="153" spans="1:3">
      <c r="A153">
        <v>7344.27</v>
      </c>
      <c r="B153">
        <v>0.307</v>
      </c>
      <c r="C153">
        <v>123.98</v>
      </c>
    </row>
    <row r="154" spans="1:3">
      <c r="A154">
        <v>6755.91</v>
      </c>
      <c r="B154">
        <v>0.29449999999999998</v>
      </c>
      <c r="C154">
        <v>114.05</v>
      </c>
    </row>
    <row r="155" spans="1:3">
      <c r="A155">
        <v>5668.53</v>
      </c>
      <c r="B155">
        <v>0.2908</v>
      </c>
      <c r="C155">
        <v>98.17</v>
      </c>
    </row>
    <row r="156" spans="1:3">
      <c r="A156">
        <v>5675.57</v>
      </c>
      <c r="B156">
        <v>0.2823</v>
      </c>
      <c r="C156">
        <v>65.319999999999993</v>
      </c>
    </row>
    <row r="157" spans="1:3">
      <c r="A157">
        <v>5726.46</v>
      </c>
      <c r="B157">
        <v>0.27610000000000001</v>
      </c>
      <c r="C157">
        <v>53.49</v>
      </c>
    </row>
    <row r="158" spans="1:3">
      <c r="A158">
        <v>5793.99</v>
      </c>
      <c r="B158">
        <v>0.28939999999999999</v>
      </c>
      <c r="C158">
        <v>45.59</v>
      </c>
    </row>
    <row r="159" spans="1:3">
      <c r="A159">
        <v>5847.07</v>
      </c>
      <c r="B159">
        <v>0.27710000000000001</v>
      </c>
      <c r="C159">
        <v>45.88</v>
      </c>
    </row>
    <row r="160" spans="1:3">
      <c r="A160">
        <v>5701.13</v>
      </c>
      <c r="B160">
        <v>0.26939999999999997</v>
      </c>
      <c r="C160">
        <v>46.35</v>
      </c>
    </row>
    <row r="161" spans="1:3">
      <c r="A161">
        <v>6541.86</v>
      </c>
      <c r="B161">
        <v>0.27429999999999999</v>
      </c>
      <c r="C161">
        <v>49.23</v>
      </c>
    </row>
    <row r="162" spans="1:3">
      <c r="A162">
        <v>6984.21</v>
      </c>
      <c r="B162">
        <v>0.28110000000000002</v>
      </c>
      <c r="C162">
        <v>50.8</v>
      </c>
    </row>
    <row r="163" spans="1:3">
      <c r="A163">
        <v>7206.83</v>
      </c>
      <c r="B163">
        <v>0.28660000000000002</v>
      </c>
      <c r="C163">
        <v>65.52</v>
      </c>
    </row>
    <row r="164" spans="1:3">
      <c r="A164">
        <v>7919.79</v>
      </c>
      <c r="B164">
        <v>0.2843</v>
      </c>
      <c r="C164">
        <v>69.3</v>
      </c>
    </row>
    <row r="165" spans="1:3">
      <c r="A165">
        <v>7924.05</v>
      </c>
      <c r="B165">
        <v>0.28510000000000002</v>
      </c>
      <c r="C165">
        <v>71.7</v>
      </c>
    </row>
    <row r="166" spans="1:3">
      <c r="A166">
        <v>8097.87</v>
      </c>
      <c r="B166">
        <v>0.28410000000000002</v>
      </c>
      <c r="C166">
        <v>69.650000000000006</v>
      </c>
    </row>
    <row r="167" spans="1:3">
      <c r="A167">
        <v>8336.73</v>
      </c>
      <c r="B167">
        <v>0.28889999999999999</v>
      </c>
      <c r="C167">
        <v>69.069999999999993</v>
      </c>
    </row>
    <row r="168" spans="1:3">
      <c r="A168">
        <v>8382.64</v>
      </c>
      <c r="B168">
        <v>0.29270000000000002</v>
      </c>
      <c r="C168">
        <v>75.2</v>
      </c>
    </row>
    <row r="169" spans="1:3">
      <c r="A169">
        <v>8507.61</v>
      </c>
      <c r="B169">
        <v>0.29470000000000002</v>
      </c>
      <c r="C169">
        <v>78.47</v>
      </c>
    </row>
    <row r="170" spans="1:3">
      <c r="A170">
        <v>8484</v>
      </c>
      <c r="B170">
        <v>0.29360000000000003</v>
      </c>
      <c r="C170">
        <v>77.930000000000007</v>
      </c>
    </row>
    <row r="171" spans="1:3">
      <c r="A171">
        <v>8560.2000000000007</v>
      </c>
      <c r="B171">
        <v>0.29270000000000002</v>
      </c>
      <c r="C171">
        <v>71.459999999999994</v>
      </c>
    </row>
    <row r="172" spans="1:3">
      <c r="A172">
        <v>8957.24</v>
      </c>
      <c r="B172">
        <v>0.29449999999999998</v>
      </c>
      <c r="C172">
        <v>77.59</v>
      </c>
    </row>
    <row r="173" spans="1:3">
      <c r="A173">
        <v>9105.25</v>
      </c>
      <c r="B173">
        <v>0.30669999999999997</v>
      </c>
      <c r="C173">
        <v>82.7</v>
      </c>
    </row>
    <row r="174" spans="1:3">
      <c r="A174">
        <v>8645.86</v>
      </c>
      <c r="B174">
        <v>0.3135</v>
      </c>
      <c r="C174">
        <v>87.44</v>
      </c>
    </row>
    <row r="175" spans="1:3">
      <c r="A175">
        <v>8863.39</v>
      </c>
      <c r="B175">
        <v>0.30659999999999998</v>
      </c>
      <c r="C175">
        <v>74.650000000000006</v>
      </c>
    </row>
    <row r="176" spans="1:3">
      <c r="A176">
        <v>9212.77</v>
      </c>
      <c r="B176">
        <v>0.30990000000000001</v>
      </c>
      <c r="C176">
        <v>75.010000000000005</v>
      </c>
    </row>
    <row r="177" spans="1:3">
      <c r="A177">
        <v>9482.65</v>
      </c>
      <c r="B177">
        <v>0.3145</v>
      </c>
      <c r="C177">
        <v>78.180000000000007</v>
      </c>
    </row>
    <row r="178" spans="1:3">
      <c r="A178">
        <v>9811.64</v>
      </c>
      <c r="B178">
        <v>0.31790000000000002</v>
      </c>
      <c r="C178">
        <v>74.64</v>
      </c>
    </row>
    <row r="179" spans="1:3">
      <c r="A179">
        <v>10171.86</v>
      </c>
      <c r="B179">
        <v>0.3241</v>
      </c>
      <c r="C179">
        <v>82.31</v>
      </c>
    </row>
    <row r="180" spans="1:3">
      <c r="A180">
        <v>10073.34</v>
      </c>
      <c r="B180">
        <v>0.32229999999999998</v>
      </c>
      <c r="C180">
        <v>83.15</v>
      </c>
    </row>
    <row r="181" spans="1:3">
      <c r="A181">
        <v>10374.98</v>
      </c>
      <c r="B181">
        <v>0.31530000000000002</v>
      </c>
      <c r="C181">
        <v>85.92</v>
      </c>
    </row>
    <row r="182" spans="1:3">
      <c r="A182">
        <v>10469.17</v>
      </c>
      <c r="B182">
        <v>0.32669999999999999</v>
      </c>
      <c r="C182">
        <v>94.75</v>
      </c>
    </row>
    <row r="183" spans="1:3">
      <c r="A183">
        <v>10215.540000000001</v>
      </c>
      <c r="B183">
        <v>0.32719999999999999</v>
      </c>
      <c r="C183">
        <v>101.01</v>
      </c>
    </row>
    <row r="184" spans="1:3">
      <c r="A184">
        <v>10612.46</v>
      </c>
      <c r="B184">
        <v>0.32819999999999999</v>
      </c>
      <c r="C184">
        <v>111.8</v>
      </c>
    </row>
    <row r="185" spans="1:3">
      <c r="A185">
        <v>10576.09</v>
      </c>
      <c r="B185">
        <v>0.33069999999999999</v>
      </c>
      <c r="C185">
        <v>117.36</v>
      </c>
    </row>
    <row r="186" spans="1:3">
      <c r="A186">
        <v>10691.17</v>
      </c>
      <c r="B186">
        <v>0.33779999999999999</v>
      </c>
      <c r="C186">
        <v>125.89</v>
      </c>
    </row>
    <row r="187" spans="1:3">
      <c r="A187">
        <v>10842.25</v>
      </c>
      <c r="B187">
        <v>0.33189999999999997</v>
      </c>
      <c r="C187">
        <v>116.73</v>
      </c>
    </row>
    <row r="188" spans="1:3">
      <c r="A188">
        <v>10682.79</v>
      </c>
      <c r="B188">
        <v>0.33210000000000001</v>
      </c>
      <c r="C188">
        <v>112.48</v>
      </c>
    </row>
    <row r="189" spans="1:3">
      <c r="A189">
        <v>9908.81</v>
      </c>
      <c r="B189">
        <v>0.33700000000000002</v>
      </c>
      <c r="C189">
        <v>116.74</v>
      </c>
    </row>
    <row r="190" spans="1:3">
      <c r="A190">
        <v>9397.57</v>
      </c>
      <c r="B190">
        <v>0.33650000000000002</v>
      </c>
      <c r="C190">
        <v>114.85</v>
      </c>
    </row>
    <row r="191" spans="1:3">
      <c r="A191">
        <v>10169.32</v>
      </c>
      <c r="B191">
        <v>0.31159999999999999</v>
      </c>
      <c r="C191">
        <v>102.76</v>
      </c>
    </row>
    <row r="192" spans="1:3">
      <c r="A192">
        <v>10063.99</v>
      </c>
      <c r="B192">
        <v>0.32490000000000002</v>
      </c>
      <c r="C192">
        <v>109.56</v>
      </c>
    </row>
    <row r="193" spans="1:3">
      <c r="A193">
        <v>10489.07</v>
      </c>
      <c r="B193">
        <v>0.31490000000000001</v>
      </c>
      <c r="C193">
        <v>110.52</v>
      </c>
    </row>
    <row r="194" spans="1:3">
      <c r="A194">
        <v>10587.2</v>
      </c>
      <c r="B194">
        <v>0.31580000000000003</v>
      </c>
      <c r="C194">
        <v>107.38</v>
      </c>
    </row>
    <row r="195" spans="1:3">
      <c r="A195">
        <v>10862.75</v>
      </c>
      <c r="B195">
        <v>0.32829999999999998</v>
      </c>
      <c r="C195">
        <v>110.98</v>
      </c>
    </row>
    <row r="196" spans="1:3">
      <c r="A196">
        <v>10939.63</v>
      </c>
      <c r="B196">
        <v>0.33329999999999999</v>
      </c>
      <c r="C196">
        <v>122.66</v>
      </c>
    </row>
    <row r="197" spans="1:3">
      <c r="A197">
        <v>10783.76</v>
      </c>
      <c r="B197">
        <v>0.32669999999999999</v>
      </c>
      <c r="C197">
        <v>122.88</v>
      </c>
    </row>
    <row r="198" spans="1:3">
      <c r="A198">
        <v>10762.67</v>
      </c>
      <c r="B198">
        <v>0.33040000000000003</v>
      </c>
      <c r="C198">
        <v>119.47</v>
      </c>
    </row>
    <row r="199" spans="1:3">
      <c r="A199">
        <v>10917.64</v>
      </c>
      <c r="B199">
        <v>0.31480000000000002</v>
      </c>
      <c r="C199">
        <v>101.87</v>
      </c>
    </row>
    <row r="200" spans="1:3">
      <c r="A200">
        <v>11175.23</v>
      </c>
      <c r="B200">
        <v>0.31690000000000002</v>
      </c>
      <c r="C200">
        <v>97.8</v>
      </c>
    </row>
    <row r="201" spans="1:3">
      <c r="A201">
        <v>11229.54</v>
      </c>
      <c r="B201">
        <v>0.3206</v>
      </c>
      <c r="C201">
        <v>104.92</v>
      </c>
    </row>
    <row r="202" spans="1:3">
      <c r="A202">
        <v>11106.56</v>
      </c>
      <c r="B202">
        <v>0.3201</v>
      </c>
      <c r="C202">
        <v>114.57</v>
      </c>
    </row>
    <row r="203" spans="1:3">
      <c r="A203">
        <v>11366.07</v>
      </c>
      <c r="B203">
        <v>0.3271</v>
      </c>
      <c r="C203">
        <v>112.39</v>
      </c>
    </row>
    <row r="204" spans="1:3">
      <c r="A204">
        <v>10979.48</v>
      </c>
      <c r="B204">
        <v>0.3281</v>
      </c>
      <c r="C204">
        <v>108.7</v>
      </c>
    </row>
    <row r="205" spans="1:3">
      <c r="A205">
        <v>11438.14</v>
      </c>
      <c r="B205">
        <v>0.32950000000000002</v>
      </c>
      <c r="C205">
        <v>111.23</v>
      </c>
    </row>
    <row r="206" spans="1:3">
      <c r="A206">
        <v>11067.58</v>
      </c>
      <c r="B206">
        <v>0.3271</v>
      </c>
      <c r="C206">
        <v>111.11</v>
      </c>
    </row>
    <row r="207" spans="1:3">
      <c r="A207">
        <v>11139.04</v>
      </c>
      <c r="B207">
        <v>0.32150000000000001</v>
      </c>
      <c r="C207">
        <v>115.55</v>
      </c>
    </row>
    <row r="208" spans="1:3">
      <c r="A208">
        <v>11420.49</v>
      </c>
      <c r="B208">
        <v>0.32390000000000002</v>
      </c>
      <c r="C208">
        <v>111.38</v>
      </c>
    </row>
    <row r="209" spans="1:3">
      <c r="A209">
        <v>11695.99</v>
      </c>
      <c r="B209">
        <v>0.32350000000000001</v>
      </c>
      <c r="C209">
        <v>110.02</v>
      </c>
    </row>
    <row r="210" spans="1:3">
      <c r="A210">
        <v>12377.82</v>
      </c>
      <c r="B210">
        <v>0.3286</v>
      </c>
      <c r="C210">
        <v>102.37</v>
      </c>
    </row>
    <row r="211" spans="1:3">
      <c r="A211">
        <v>12304.91</v>
      </c>
      <c r="B211">
        <v>0.32269999999999999</v>
      </c>
      <c r="C211">
        <v>100.39</v>
      </c>
    </row>
    <row r="212" spans="1:3">
      <c r="A212">
        <v>12331.38</v>
      </c>
      <c r="B212">
        <v>0.31440000000000001</v>
      </c>
      <c r="C212">
        <v>102.16</v>
      </c>
    </row>
    <row r="213" spans="1:3">
      <c r="A213">
        <v>11968.58</v>
      </c>
      <c r="B213">
        <v>0.3085</v>
      </c>
      <c r="C213">
        <v>107.7</v>
      </c>
    </row>
    <row r="214" spans="1:3">
      <c r="A214">
        <v>12289.65</v>
      </c>
      <c r="B214">
        <v>0.3029</v>
      </c>
      <c r="C214">
        <v>114.01</v>
      </c>
    </row>
    <row r="215" spans="1:3">
      <c r="A215">
        <v>12568.48</v>
      </c>
      <c r="B215">
        <v>0.30690000000000001</v>
      </c>
      <c r="C215">
        <v>108.37</v>
      </c>
    </row>
    <row r="216" spans="1:3">
      <c r="A216">
        <v>12572.04</v>
      </c>
      <c r="B216">
        <v>0.31609999999999999</v>
      </c>
      <c r="C216">
        <v>108.84</v>
      </c>
    </row>
    <row r="217" spans="1:3">
      <c r="A217">
        <v>12853.63</v>
      </c>
      <c r="B217">
        <v>0.30990000000000001</v>
      </c>
      <c r="C217">
        <v>109.69</v>
      </c>
    </row>
    <row r="218" spans="1:3">
      <c r="A218">
        <v>12456.34</v>
      </c>
      <c r="B218">
        <v>0.30480000000000002</v>
      </c>
      <c r="C218">
        <v>110.8</v>
      </c>
    </row>
    <row r="219" spans="1:3">
      <c r="A219">
        <v>12669.51</v>
      </c>
      <c r="B219">
        <v>0.29859999999999998</v>
      </c>
      <c r="C219">
        <v>106.4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N219"/>
  <sheetViews>
    <sheetView tabSelected="1" topLeftCell="J1" workbookViewId="0">
      <selection activeCell="R4" sqref="R4"/>
    </sheetView>
  </sheetViews>
  <sheetFormatPr baseColWidth="10" defaultRowHeight="15"/>
  <sheetData>
    <row r="1" spans="1:14">
      <c r="A1" s="3" t="s">
        <v>1</v>
      </c>
      <c r="B1" s="3" t="s">
        <v>3</v>
      </c>
      <c r="C1" s="3" t="s">
        <v>6</v>
      </c>
      <c r="D1" s="3"/>
      <c r="E1" s="3"/>
      <c r="F1" s="4"/>
      <c r="G1" s="3"/>
      <c r="H1" s="4"/>
      <c r="I1" s="3"/>
      <c r="J1" s="4" t="s">
        <v>7</v>
      </c>
      <c r="K1" s="5" t="s">
        <v>8</v>
      </c>
      <c r="L1" s="5" t="s">
        <v>9</v>
      </c>
      <c r="M1" s="5" t="s">
        <v>10</v>
      </c>
      <c r="N1" s="29" t="s">
        <v>11</v>
      </c>
    </row>
    <row r="2" spans="1:14">
      <c r="A2" s="6">
        <v>35095</v>
      </c>
      <c r="B2" s="4">
        <v>8045.97</v>
      </c>
      <c r="C2" s="4"/>
      <c r="D2" s="4"/>
      <c r="E2" s="4"/>
      <c r="F2" s="7" t="s">
        <v>11</v>
      </c>
      <c r="G2" s="4"/>
      <c r="H2" s="4"/>
      <c r="I2" s="8"/>
      <c r="J2" s="4"/>
      <c r="K2" s="4"/>
      <c r="L2" s="4"/>
      <c r="M2" s="4"/>
      <c r="N2" s="4"/>
    </row>
    <row r="3" spans="1:14">
      <c r="A3" s="6">
        <v>35124</v>
      </c>
      <c r="B3" s="4">
        <v>8255.26</v>
      </c>
      <c r="C3" s="4">
        <f>LN(B3)-LN(B2)</f>
        <v>2.5679227979223285E-2</v>
      </c>
      <c r="D3" s="4"/>
      <c r="E3" s="4"/>
      <c r="F3" s="9">
        <f>SUM(N4:N219)</f>
        <v>1010.3899863702991</v>
      </c>
      <c r="G3" s="4"/>
      <c r="H3" s="4"/>
      <c r="I3" s="4"/>
      <c r="J3" s="4">
        <f>C3^2</f>
        <v>6.5942274960892398E-4</v>
      </c>
      <c r="K3" s="4">
        <f>VAR(J4:J219)</f>
        <v>1.7786228063074888E-4</v>
      </c>
      <c r="L3" s="4"/>
      <c r="M3" s="4"/>
      <c r="N3" s="4"/>
    </row>
    <row r="4" spans="1:14">
      <c r="A4" s="6">
        <v>35153</v>
      </c>
      <c r="B4" s="4">
        <v>8679.83</v>
      </c>
      <c r="C4" s="4">
        <f t="shared" ref="C4:C67" si="0">LN(B4)-LN(B3)</f>
        <v>5.0151370287917274E-2</v>
      </c>
      <c r="D4" s="4"/>
      <c r="E4" s="10" t="s">
        <v>12</v>
      </c>
      <c r="F4" s="11" t="s">
        <v>13</v>
      </c>
      <c r="G4" s="12" t="s">
        <v>14</v>
      </c>
      <c r="H4" s="13" t="s">
        <v>15</v>
      </c>
      <c r="I4" s="4"/>
      <c r="J4" s="4">
        <f t="shared" ref="J4:J67" si="1">C4^2</f>
        <v>2.5151599417557917E-3</v>
      </c>
      <c r="K4" s="14">
        <f>$F$5+$F$6*J3+$F$7*K3</f>
        <v>4.338831825173744E-4</v>
      </c>
      <c r="L4" s="4">
        <f>SQRT(K4)</f>
        <v>2.0829862758006218E-2</v>
      </c>
      <c r="M4" s="9">
        <f>J4/K4</f>
        <v>5.7968597150111361</v>
      </c>
      <c r="N4" s="9">
        <f>-LN(K4)-J4/K4</f>
        <v>1.9458755097905653</v>
      </c>
    </row>
    <row r="5" spans="1:14">
      <c r="A5" s="6">
        <v>35185</v>
      </c>
      <c r="B5" s="4">
        <v>9126.18</v>
      </c>
      <c r="C5" s="4">
        <f t="shared" si="0"/>
        <v>5.0145262949566671E-2</v>
      </c>
      <c r="D5" s="4"/>
      <c r="E5" s="15" t="s">
        <v>16</v>
      </c>
      <c r="F5" s="16">
        <v>1.4579822883982883E-4</v>
      </c>
      <c r="G5" s="17">
        <v>0</v>
      </c>
      <c r="H5" s="17">
        <v>1</v>
      </c>
      <c r="I5" s="4"/>
      <c r="J5" s="4">
        <f t="shared" si="1"/>
        <v>2.5145473962811839E-3</v>
      </c>
      <c r="K5" s="14">
        <f t="shared" ref="K5:K68" si="2">$F$5+$F$6*J4+$F$7*K4</f>
        <v>1.0579531818002367E-3</v>
      </c>
      <c r="L5" s="4">
        <f t="shared" ref="L5:L68" si="3">SQRT(K5)</f>
        <v>3.2526192242564096E-2</v>
      </c>
      <c r="M5" s="9">
        <f t="shared" ref="M5:M68" si="4">J5/K5</f>
        <v>2.3768040396668346</v>
      </c>
      <c r="N5" s="9">
        <f t="shared" ref="N5:N68" si="5">-LN(K5)-J5/K5</f>
        <v>4.474615158464907</v>
      </c>
    </row>
    <row r="6" spans="1:14">
      <c r="A6" s="6">
        <v>35216</v>
      </c>
      <c r="B6" s="4">
        <v>8699.4</v>
      </c>
      <c r="C6" s="4">
        <f t="shared" si="0"/>
        <v>-4.7893148411510822E-2</v>
      </c>
      <c r="D6" s="4"/>
      <c r="E6" s="18" t="s">
        <v>17</v>
      </c>
      <c r="F6" s="19">
        <v>0.23097758829425663</v>
      </c>
      <c r="G6" s="20">
        <v>0</v>
      </c>
      <c r="H6" s="20">
        <v>1</v>
      </c>
      <c r="I6" s="4"/>
      <c r="J6" s="4">
        <f t="shared" si="1"/>
        <v>2.2937536647670014E-3</v>
      </c>
      <c r="K6" s="14">
        <f t="shared" si="2"/>
        <v>1.5342022169572663E-3</v>
      </c>
      <c r="L6" s="4">
        <f t="shared" si="3"/>
        <v>3.9168893486506179E-2</v>
      </c>
      <c r="M6" s="9">
        <f t="shared" si="4"/>
        <v>1.4950790967543568</v>
      </c>
      <c r="N6" s="9">
        <f t="shared" si="5"/>
        <v>4.9846656646608229</v>
      </c>
    </row>
    <row r="7" spans="1:14">
      <c r="A7" s="6">
        <v>35244</v>
      </c>
      <c r="B7" s="4">
        <v>8694.89</v>
      </c>
      <c r="C7" s="4">
        <f t="shared" si="0"/>
        <v>-5.1856098766478453E-4</v>
      </c>
      <c r="D7" s="4"/>
      <c r="E7" s="18" t="s">
        <v>18</v>
      </c>
      <c r="F7" s="21">
        <v>0.76336071270996808</v>
      </c>
      <c r="G7" s="22">
        <v>0</v>
      </c>
      <c r="H7" s="22">
        <v>1</v>
      </c>
      <c r="I7" s="4"/>
      <c r="J7" s="4">
        <f t="shared" si="1"/>
        <v>2.689054979278768E-7</v>
      </c>
      <c r="K7" s="14">
        <f t="shared" si="2"/>
        <v>1.8467536162465356E-3</v>
      </c>
      <c r="L7" s="4">
        <f t="shared" si="3"/>
        <v>4.2973871320216607E-2</v>
      </c>
      <c r="M7" s="9">
        <f t="shared" si="4"/>
        <v>1.4560983964629682E-4</v>
      </c>
      <c r="N7" s="9">
        <f t="shared" si="5"/>
        <v>6.2941803735498159</v>
      </c>
    </row>
    <row r="8" spans="1:14">
      <c r="A8" s="6">
        <v>35277</v>
      </c>
      <c r="B8" s="4">
        <v>8152.95</v>
      </c>
      <c r="C8" s="4">
        <f t="shared" si="0"/>
        <v>-6.4355671827318162E-2</v>
      </c>
      <c r="D8" s="4"/>
      <c r="E8" s="23"/>
      <c r="F8" s="24"/>
      <c r="G8" s="20"/>
      <c r="H8" s="20"/>
      <c r="I8" s="4"/>
      <c r="J8" s="4">
        <f t="shared" si="1"/>
        <v>4.1416524963454725E-3</v>
      </c>
      <c r="K8" s="14">
        <f t="shared" si="2"/>
        <v>1.5555994966808856E-3</v>
      </c>
      <c r="L8" s="4">
        <f t="shared" si="3"/>
        <v>3.9441088938832379E-2</v>
      </c>
      <c r="M8" s="9">
        <f t="shared" si="4"/>
        <v>2.6624156829456007</v>
      </c>
      <c r="N8" s="9">
        <f t="shared" si="5"/>
        <v>3.8034785962901774</v>
      </c>
    </row>
    <row r="9" spans="1:14">
      <c r="A9" s="6">
        <v>35307</v>
      </c>
      <c r="B9" s="4">
        <v>8618.27</v>
      </c>
      <c r="C9" s="4">
        <f t="shared" si="0"/>
        <v>5.5504543527685968E-2</v>
      </c>
      <c r="D9" s="4"/>
      <c r="E9" s="23"/>
      <c r="F9" s="24"/>
      <c r="G9" s="20"/>
      <c r="H9" s="20"/>
      <c r="I9" s="4"/>
      <c r="J9" s="4">
        <f t="shared" si="1"/>
        <v>3.0807543522167863E-3</v>
      </c>
      <c r="K9" s="14">
        <f t="shared" si="2"/>
        <v>2.289910674476182E-3</v>
      </c>
      <c r="L9" s="4">
        <f t="shared" si="3"/>
        <v>4.7853011132803144E-2</v>
      </c>
      <c r="M9" s="9">
        <f t="shared" si="4"/>
        <v>1.3453600555495511</v>
      </c>
      <c r="N9" s="9">
        <f t="shared" si="5"/>
        <v>4.7338824134061817</v>
      </c>
    </row>
    <row r="10" spans="1:14">
      <c r="A10" s="6">
        <v>35338</v>
      </c>
      <c r="B10" s="4">
        <v>8855.57</v>
      </c>
      <c r="C10" s="4">
        <f t="shared" si="0"/>
        <v>2.7162271097537882E-2</v>
      </c>
      <c r="D10" s="4"/>
      <c r="E10" s="23"/>
      <c r="F10" s="24"/>
      <c r="G10" s="20"/>
      <c r="H10" s="25"/>
      <c r="I10" s="4"/>
      <c r="J10" s="4">
        <f t="shared" si="1"/>
        <v>7.3778897117614175E-4</v>
      </c>
      <c r="K10" s="14">
        <f t="shared" si="2"/>
        <v>2.605411283752199E-3</v>
      </c>
      <c r="L10" s="4">
        <f t="shared" si="3"/>
        <v>5.1043229558406657E-2</v>
      </c>
      <c r="M10" s="9">
        <f t="shared" si="4"/>
        <v>0.28317562596628137</v>
      </c>
      <c r="N10" s="9">
        <f t="shared" si="5"/>
        <v>5.6669891078341816</v>
      </c>
    </row>
    <row r="11" spans="1:14">
      <c r="A11" s="6">
        <v>35369</v>
      </c>
      <c r="B11" s="4">
        <v>9052.7800000000007</v>
      </c>
      <c r="C11" s="4">
        <f t="shared" si="0"/>
        <v>2.2025253286141577E-2</v>
      </c>
      <c r="D11" s="4"/>
      <c r="E11" s="8"/>
      <c r="F11" s="8"/>
      <c r="G11" s="4"/>
      <c r="H11" s="4"/>
      <c r="I11" s="4"/>
      <c r="J11" s="4">
        <f t="shared" si="1"/>
        <v>4.8511178231869034E-4</v>
      </c>
      <c r="K11" s="14">
        <f>$F$5+$F$6*J10+$F$7*K10</f>
        <v>2.3050795605398665E-3</v>
      </c>
      <c r="L11" s="4">
        <f t="shared" si="3"/>
        <v>4.8011244105312108E-2</v>
      </c>
      <c r="M11" s="9">
        <f t="shared" si="4"/>
        <v>0.21045337897364097</v>
      </c>
      <c r="N11" s="9">
        <f t="shared" si="5"/>
        <v>5.862186707652369</v>
      </c>
    </row>
    <row r="12" spans="1:14">
      <c r="A12" s="6">
        <v>35398</v>
      </c>
      <c r="B12" s="4">
        <v>9437.8700000000008</v>
      </c>
      <c r="C12" s="4">
        <f t="shared" si="0"/>
        <v>4.1658426243200708E-2</v>
      </c>
      <c r="D12" s="4"/>
      <c r="E12" s="8"/>
      <c r="F12" s="8"/>
      <c r="G12" s="4"/>
      <c r="H12" s="26"/>
      <c r="I12" s="4"/>
      <c r="J12" s="4">
        <f t="shared" si="1"/>
        <v>1.7354244770601934E-3</v>
      </c>
      <c r="K12" s="14">
        <f t="shared" si="2"/>
        <v>2.0174553545598208E-3</v>
      </c>
      <c r="L12" s="4">
        <f t="shared" si="3"/>
        <v>4.4916092378565399E-2</v>
      </c>
      <c r="M12" s="9">
        <f t="shared" si="4"/>
        <v>0.86020464995064916</v>
      </c>
      <c r="N12" s="9">
        <f t="shared" si="5"/>
        <v>5.3457136372049199</v>
      </c>
    </row>
    <row r="13" spans="1:14">
      <c r="A13" s="6">
        <v>35430</v>
      </c>
      <c r="B13" s="4">
        <v>9503.1200000000008</v>
      </c>
      <c r="C13" s="4">
        <f t="shared" si="0"/>
        <v>6.8898466360884925E-3</v>
      </c>
      <c r="D13" s="4"/>
      <c r="E13" s="4"/>
      <c r="F13" s="4"/>
      <c r="G13" s="4"/>
      <c r="H13" s="4"/>
      <c r="I13" s="4"/>
      <c r="J13" s="4">
        <f t="shared" si="1"/>
        <v>4.7469986668819918E-5</v>
      </c>
      <c r="K13" s="14">
        <f t="shared" si="2"/>
        <v>2.0866885465353397E-3</v>
      </c>
      <c r="L13" s="4">
        <f t="shared" si="3"/>
        <v>4.5680286191478042E-2</v>
      </c>
      <c r="M13" s="9">
        <f t="shared" si="4"/>
        <v>2.2748956353662517E-2</v>
      </c>
      <c r="N13" s="9">
        <f t="shared" si="5"/>
        <v>6.149427940679483</v>
      </c>
    </row>
    <row r="14" spans="1:14">
      <c r="A14" s="6">
        <v>35461</v>
      </c>
      <c r="B14" s="4">
        <v>9564.42</v>
      </c>
      <c r="C14" s="4">
        <f t="shared" si="0"/>
        <v>6.4297975711706812E-3</v>
      </c>
      <c r="D14" s="4"/>
      <c r="E14" s="4"/>
      <c r="F14" s="8"/>
      <c r="G14" s="4"/>
      <c r="H14" s="4"/>
      <c r="I14" s="4"/>
      <c r="J14" s="4">
        <f t="shared" si="1"/>
        <v>4.1342296806232388E-5</v>
      </c>
      <c r="K14" s="14">
        <f t="shared" si="2"/>
        <v>1.7496587879638975E-3</v>
      </c>
      <c r="L14" s="4">
        <f t="shared" si="3"/>
        <v>4.1828922864017161E-2</v>
      </c>
      <c r="M14" s="9">
        <f t="shared" si="4"/>
        <v>2.362877670242379E-2</v>
      </c>
      <c r="N14" s="9">
        <f t="shared" si="5"/>
        <v>6.3247057116613759</v>
      </c>
    </row>
    <row r="15" spans="1:14">
      <c r="A15" s="6">
        <v>35489</v>
      </c>
      <c r="B15" s="4">
        <v>10212.89</v>
      </c>
      <c r="C15" s="4">
        <f t="shared" si="0"/>
        <v>6.5600684639543161E-2</v>
      </c>
      <c r="D15" s="4"/>
      <c r="E15" s="4"/>
      <c r="F15" s="4"/>
      <c r="G15" s="4"/>
      <c r="H15" s="4"/>
      <c r="I15" s="4"/>
      <c r="J15" s="4">
        <f t="shared" si="1"/>
        <v>4.3034498251767941E-3</v>
      </c>
      <c r="K15" s="14">
        <f t="shared" si="2"/>
        <v>1.4909681522300574E-3</v>
      </c>
      <c r="L15" s="4">
        <f t="shared" si="3"/>
        <v>3.8613056758434156E-2</v>
      </c>
      <c r="M15" s="9">
        <f t="shared" si="4"/>
        <v>2.8863459080196159</v>
      </c>
      <c r="N15" s="9">
        <f t="shared" si="5"/>
        <v>3.6219836954147167</v>
      </c>
    </row>
    <row r="16" spans="1:14">
      <c r="A16" s="6">
        <v>35520</v>
      </c>
      <c r="B16" s="4">
        <v>9622.23</v>
      </c>
      <c r="C16" s="4">
        <f t="shared" si="0"/>
        <v>-5.9574601405520511E-2</v>
      </c>
      <c r="D16" s="4"/>
      <c r="E16" s="4"/>
      <c r="F16" s="4"/>
      <c r="G16" s="4"/>
      <c r="H16" s="4"/>
      <c r="I16" s="4"/>
      <c r="J16" s="4">
        <f t="shared" si="1"/>
        <v>3.5491331326266465E-3</v>
      </c>
      <c r="K16" s="14">
        <f t="shared" si="2"/>
        <v>2.2779452021187059E-3</v>
      </c>
      <c r="L16" s="4">
        <f t="shared" si="3"/>
        <v>4.7727824192170185E-2</v>
      </c>
      <c r="M16" s="9">
        <f t="shared" si="4"/>
        <v>1.5580414881471314</v>
      </c>
      <c r="N16" s="9">
        <f t="shared" si="5"/>
        <v>4.526439981358914</v>
      </c>
    </row>
    <row r="17" spans="1:14">
      <c r="A17" s="6">
        <v>35550</v>
      </c>
      <c r="B17" s="4">
        <v>8571.74</v>
      </c>
      <c r="C17" s="4">
        <f t="shared" si="0"/>
        <v>-0.11560530070584996</v>
      </c>
      <c r="D17" s="4"/>
      <c r="E17" s="4"/>
      <c r="F17" s="4"/>
      <c r="G17" s="4"/>
      <c r="H17" s="4"/>
      <c r="I17" s="4"/>
      <c r="J17" s="4">
        <f t="shared" si="1"/>
        <v>1.3364585551289993E-2</v>
      </c>
      <c r="K17" s="14">
        <f t="shared" si="2"/>
        <v>2.7044623133527595E-3</v>
      </c>
      <c r="L17" s="4">
        <f t="shared" si="3"/>
        <v>5.2004445130707427E-2</v>
      </c>
      <c r="M17" s="9">
        <f t="shared" si="4"/>
        <v>4.9416793442840516</v>
      </c>
      <c r="N17" s="9">
        <f t="shared" si="5"/>
        <v>0.97117281725867244</v>
      </c>
    </row>
    <row r="18" spans="1:14">
      <c r="A18" s="6">
        <v>35580</v>
      </c>
      <c r="B18" s="4">
        <v>8630.7800000000007</v>
      </c>
      <c r="C18" s="4">
        <f t="shared" si="0"/>
        <v>6.8641375580362762E-3</v>
      </c>
      <c r="D18" s="4"/>
      <c r="E18" s="4"/>
      <c r="F18" s="4"/>
      <c r="G18" s="4"/>
      <c r="H18" s="4"/>
      <c r="I18" s="4"/>
      <c r="J18" s="4">
        <f t="shared" si="1"/>
        <v>4.7116384415644215E-5</v>
      </c>
      <c r="K18" s="14">
        <f t="shared" si="2"/>
        <v>5.297198247047271E-3</v>
      </c>
      <c r="L18" s="4">
        <f t="shared" si="3"/>
        <v>7.2781853830795426E-2</v>
      </c>
      <c r="M18" s="9">
        <f t="shared" si="4"/>
        <v>8.8945858203263433E-3</v>
      </c>
      <c r="N18" s="9">
        <f t="shared" si="5"/>
        <v>5.2316826450118175</v>
      </c>
    </row>
    <row r="19" spans="1:14">
      <c r="A19" s="6">
        <v>35611</v>
      </c>
      <c r="B19" s="4">
        <v>8370.5</v>
      </c>
      <c r="C19" s="4">
        <f t="shared" si="0"/>
        <v>-3.0621263524414744E-2</v>
      </c>
      <c r="D19" s="4"/>
      <c r="E19" s="4"/>
      <c r="F19" s="4"/>
      <c r="G19" s="4"/>
      <c r="H19" s="4"/>
      <c r="I19" s="4"/>
      <c r="J19" s="4">
        <f t="shared" si="1"/>
        <v>9.3766177983165282E-4</v>
      </c>
      <c r="K19" s="14">
        <f t="shared" si="2"/>
        <v>4.2003540869132976E-3</v>
      </c>
      <c r="L19" s="4">
        <f t="shared" si="3"/>
        <v>6.4810138766348099E-2</v>
      </c>
      <c r="M19" s="9">
        <f t="shared" si="4"/>
        <v>0.22323398466644742</v>
      </c>
      <c r="N19" s="9">
        <f t="shared" si="5"/>
        <v>5.2493524661720246</v>
      </c>
    </row>
    <row r="20" spans="1:14">
      <c r="A20" s="6">
        <v>35642</v>
      </c>
      <c r="B20" s="4">
        <v>7977.47</v>
      </c>
      <c r="C20" s="4">
        <f t="shared" si="0"/>
        <v>-4.8092301287132599E-2</v>
      </c>
      <c r="D20" s="4"/>
      <c r="E20" s="4"/>
      <c r="F20" s="4"/>
      <c r="G20" s="4"/>
      <c r="H20" s="4"/>
      <c r="I20" s="4"/>
      <c r="J20" s="4">
        <f t="shared" si="1"/>
        <v>2.3128694430923358E-3</v>
      </c>
      <c r="K20" s="14">
        <f t="shared" si="2"/>
        <v>3.5687623748014066E-3</v>
      </c>
      <c r="L20" s="4">
        <f t="shared" si="3"/>
        <v>5.9739119300517035E-2</v>
      </c>
      <c r="M20" s="9">
        <f t="shared" si="4"/>
        <v>0.64808726392746774</v>
      </c>
      <c r="N20" s="9">
        <f>-LN(K20)-J20/K20</f>
        <v>4.9874491530934453</v>
      </c>
    </row>
    <row r="21" spans="1:14">
      <c r="A21" s="6">
        <v>35671</v>
      </c>
      <c r="B21" s="4">
        <v>5992.84</v>
      </c>
      <c r="C21" s="4">
        <f t="shared" si="0"/>
        <v>-0.28605589528103081</v>
      </c>
      <c r="D21" s="4"/>
      <c r="E21" s="4"/>
      <c r="F21" s="4"/>
      <c r="G21" s="4"/>
      <c r="H21" s="4"/>
      <c r="I21" s="4"/>
      <c r="J21" s="4">
        <f t="shared" si="1"/>
        <v>8.1827975225032074E-2</v>
      </c>
      <c r="K21" s="14">
        <f t="shared" si="2"/>
        <v>3.4042722247656968E-3</v>
      </c>
      <c r="L21" s="4">
        <f t="shared" si="3"/>
        <v>5.8346141472814611E-2</v>
      </c>
      <c r="M21" s="9">
        <f t="shared" si="4"/>
        <v>24.036848354765162</v>
      </c>
      <c r="N21" s="9">
        <f t="shared" si="5"/>
        <v>-18.354124255319384</v>
      </c>
    </row>
    <row r="22" spans="1:14">
      <c r="A22" s="6">
        <v>35703</v>
      </c>
      <c r="B22" s="4">
        <v>6187.34</v>
      </c>
      <c r="C22" s="4">
        <f t="shared" si="0"/>
        <v>3.1939845669072042E-2</v>
      </c>
      <c r="D22" s="4"/>
      <c r="E22" s="4"/>
      <c r="F22" s="4"/>
      <c r="G22" s="4"/>
      <c r="H22" s="4"/>
      <c r="I22" s="4"/>
      <c r="J22" s="4">
        <f t="shared" si="1"/>
        <v>1.02015374136414E-3</v>
      </c>
      <c r="K22" s="14">
        <f t="shared" si="2"/>
        <v>2.1644914273075806E-2</v>
      </c>
      <c r="L22" s="4">
        <f t="shared" si="3"/>
        <v>0.1471221066769906</v>
      </c>
      <c r="M22" s="9">
        <f t="shared" si="4"/>
        <v>4.7131336649972932E-2</v>
      </c>
      <c r="N22" s="9">
        <f t="shared" si="5"/>
        <v>3.7858534220339215</v>
      </c>
    </row>
    <row r="23" spans="1:14">
      <c r="A23" s="6">
        <v>35734</v>
      </c>
      <c r="B23" s="4">
        <v>5056.58</v>
      </c>
      <c r="C23" s="4">
        <f t="shared" si="0"/>
        <v>-0.20181490351946607</v>
      </c>
      <c r="D23" s="4"/>
      <c r="E23" s="4"/>
      <c r="F23" s="4"/>
      <c r="G23" s="4"/>
      <c r="H23" s="4"/>
      <c r="I23" s="4"/>
      <c r="J23" s="4">
        <f>C23^2</f>
        <v>4.0729255282571396E-2</v>
      </c>
      <c r="K23" s="14">
        <f t="shared" si="2"/>
        <v>1.690430806575079E-2</v>
      </c>
      <c r="L23" s="4">
        <f t="shared" si="3"/>
        <v>0.13001656842783843</v>
      </c>
      <c r="M23" s="9">
        <f t="shared" si="4"/>
        <v>2.4094009127230396</v>
      </c>
      <c r="N23" s="9">
        <f t="shared" si="5"/>
        <v>1.6707858616822286</v>
      </c>
    </row>
    <row r="24" spans="1:14">
      <c r="A24" s="6">
        <v>35762</v>
      </c>
      <c r="B24" s="4">
        <v>3961.5</v>
      </c>
      <c r="C24" s="4">
        <f t="shared" si="0"/>
        <v>-0.24406762403198456</v>
      </c>
      <c r="D24" s="4"/>
      <c r="E24" s="4"/>
      <c r="F24" s="4"/>
      <c r="G24" s="4"/>
      <c r="H24" s="4"/>
      <c r="I24" s="4"/>
      <c r="J24" s="4">
        <f t="shared" si="1"/>
        <v>5.9569005100618168E-2</v>
      </c>
      <c r="K24" s="14">
        <f t="shared" si="2"/>
        <v>2.2457428039969668E-2</v>
      </c>
      <c r="L24" s="4">
        <f t="shared" si="3"/>
        <v>0.14985802627810654</v>
      </c>
      <c r="M24" s="9">
        <f t="shared" si="4"/>
        <v>2.652530155928694</v>
      </c>
      <c r="N24" s="9">
        <f t="shared" si="5"/>
        <v>1.1436036932134441</v>
      </c>
    </row>
    <row r="25" spans="1:14">
      <c r="A25" s="6">
        <v>35795</v>
      </c>
      <c r="B25" s="4">
        <v>4177.33</v>
      </c>
      <c r="C25" s="4">
        <f t="shared" si="0"/>
        <v>5.3049545041128354E-2</v>
      </c>
      <c r="D25" s="4"/>
      <c r="E25" s="4"/>
      <c r="F25" s="4"/>
      <c r="G25" s="4"/>
      <c r="H25" s="4"/>
      <c r="I25" s="4"/>
      <c r="J25" s="4">
        <f t="shared" si="1"/>
        <v>2.814254229070706E-3</v>
      </c>
      <c r="K25" s="14">
        <f t="shared" si="2"/>
        <v>3.1048021638292948E-2</v>
      </c>
      <c r="L25" s="4">
        <f t="shared" si="3"/>
        <v>0.17620448813322817</v>
      </c>
      <c r="M25" s="9">
        <f t="shared" si="4"/>
        <v>9.0641982341308255E-2</v>
      </c>
      <c r="N25" s="9">
        <f t="shared" si="5"/>
        <v>3.3815782056441348</v>
      </c>
    </row>
    <row r="26" spans="1:14">
      <c r="A26" s="6">
        <v>35825</v>
      </c>
      <c r="B26" s="4">
        <v>3912.55</v>
      </c>
      <c r="C26" s="4">
        <f t="shared" si="0"/>
        <v>-6.5482951126959676E-2</v>
      </c>
      <c r="D26" s="4"/>
      <c r="E26" s="4"/>
      <c r="F26" s="4"/>
      <c r="G26" s="4"/>
      <c r="H26" s="4"/>
      <c r="I26" s="4"/>
      <c r="J26" s="4">
        <f t="shared" si="1"/>
        <v>4.2880168882957898E-3</v>
      </c>
      <c r="K26" s="14">
        <f t="shared" si="2"/>
        <v>2.4496667809559312E-2</v>
      </c>
      <c r="L26" s="4">
        <f t="shared" si="3"/>
        <v>0.15651411377112071</v>
      </c>
      <c r="M26" s="9">
        <f t="shared" si="4"/>
        <v>0.17504490494917357</v>
      </c>
      <c r="N26" s="9">
        <f t="shared" si="5"/>
        <v>3.5341732735052673</v>
      </c>
    </row>
    <row r="27" spans="1:14">
      <c r="A27" s="6">
        <v>35853</v>
      </c>
      <c r="B27" s="4">
        <v>5320.23</v>
      </c>
      <c r="C27" s="4">
        <f t="shared" si="0"/>
        <v>0.30732720016440851</v>
      </c>
      <c r="D27" s="4"/>
      <c r="E27" s="4"/>
      <c r="F27" s="4"/>
      <c r="G27" s="4"/>
      <c r="H27" s="4"/>
      <c r="I27" s="4"/>
      <c r="J27" s="4">
        <f t="shared" si="1"/>
        <v>9.4450007960894408E-2</v>
      </c>
      <c r="K27" s="14">
        <f t="shared" si="2"/>
        <v>1.9836027826387961E-2</v>
      </c>
      <c r="L27" s="4">
        <f t="shared" si="3"/>
        <v>0.14084043391862991</v>
      </c>
      <c r="M27" s="9">
        <f t="shared" si="4"/>
        <v>4.7615383880056426</v>
      </c>
      <c r="N27" s="9">
        <f t="shared" si="5"/>
        <v>-0.84128298047195171</v>
      </c>
    </row>
    <row r="28" spans="1:14">
      <c r="A28" s="6">
        <v>35885</v>
      </c>
      <c r="B28" s="4">
        <v>5068.6000000000004</v>
      </c>
      <c r="C28" s="4">
        <f t="shared" si="0"/>
        <v>-4.8451890152980681E-2</v>
      </c>
      <c r="D28" s="4"/>
      <c r="E28" s="4"/>
      <c r="F28" s="4"/>
      <c r="G28" s="4"/>
      <c r="H28" s="4"/>
      <c r="I28" s="4"/>
      <c r="J28" s="4">
        <f t="shared" si="1"/>
        <v>2.3475856593965063E-3</v>
      </c>
      <c r="K28" s="14">
        <f t="shared" si="2"/>
        <v>3.7103677620906828E-2</v>
      </c>
      <c r="L28" s="4">
        <f t="shared" si="3"/>
        <v>0.19262314923421542</v>
      </c>
      <c r="M28" s="9">
        <f t="shared" si="4"/>
        <v>6.3270969616060671E-2</v>
      </c>
      <c r="N28" s="9">
        <f t="shared" si="5"/>
        <v>3.2307682174173058</v>
      </c>
    </row>
    <row r="29" spans="1:14">
      <c r="A29" s="6">
        <v>35915</v>
      </c>
      <c r="B29" s="4">
        <v>4369.38</v>
      </c>
      <c r="C29" s="4">
        <f t="shared" si="0"/>
        <v>-0.14844352273687633</v>
      </c>
      <c r="D29" s="4"/>
      <c r="E29" s="4"/>
      <c r="F29" s="4"/>
      <c r="G29" s="4"/>
      <c r="H29" s="4"/>
      <c r="I29" s="4"/>
      <c r="J29" s="4">
        <f t="shared" si="1"/>
        <v>2.203547944253352E-2</v>
      </c>
      <c r="K29" s="14">
        <f t="shared" si="2"/>
        <v>2.9011527695617746E-2</v>
      </c>
      <c r="L29" s="4">
        <f t="shared" si="3"/>
        <v>0.17032770677613712</v>
      </c>
      <c r="M29" s="9">
        <f t="shared" si="4"/>
        <v>0.75954219556187064</v>
      </c>
      <c r="N29" s="9">
        <f t="shared" si="5"/>
        <v>2.7805198256732284</v>
      </c>
    </row>
    <row r="30" spans="1:14">
      <c r="A30" s="6">
        <v>35944</v>
      </c>
      <c r="B30" s="4">
        <v>3786.32</v>
      </c>
      <c r="C30" s="4">
        <f t="shared" si="0"/>
        <v>-0.14322655147365282</v>
      </c>
      <c r="D30" s="4"/>
      <c r="E30" s="4"/>
      <c r="F30" s="4"/>
      <c r="G30" s="4"/>
      <c r="H30" s="4"/>
      <c r="I30" s="4"/>
      <c r="J30" s="4">
        <f t="shared" si="1"/>
        <v>2.051384504703492E-2</v>
      </c>
      <c r="K30" s="14">
        <f t="shared" si="2"/>
        <v>2.7381760585915633E-2</v>
      </c>
      <c r="L30" s="4">
        <f t="shared" si="3"/>
        <v>0.16547435023566531</v>
      </c>
      <c r="M30" s="9">
        <f t="shared" si="4"/>
        <v>0.74917918380992032</v>
      </c>
      <c r="N30" s="9">
        <f t="shared" si="5"/>
        <v>2.8486989754830767</v>
      </c>
    </row>
    <row r="31" spans="1:14">
      <c r="A31" s="6">
        <v>35976</v>
      </c>
      <c r="B31" s="4">
        <v>3166.92</v>
      </c>
      <c r="C31" s="4">
        <f t="shared" si="0"/>
        <v>-0.17863506439967125</v>
      </c>
      <c r="D31" s="4"/>
      <c r="E31" s="4"/>
      <c r="F31" s="4"/>
      <c r="G31" s="4"/>
      <c r="H31" s="4"/>
      <c r="I31" s="4"/>
      <c r="J31" s="4">
        <f t="shared" si="1"/>
        <v>3.1910486233074693E-2</v>
      </c>
      <c r="K31" s="14">
        <f t="shared" si="2"/>
        <v>2.5786196960564306E-2</v>
      </c>
      <c r="L31" s="4">
        <f t="shared" si="3"/>
        <v>0.16058081130871243</v>
      </c>
      <c r="M31" s="9">
        <f t="shared" si="4"/>
        <v>1.2375026174614452</v>
      </c>
      <c r="N31" s="9">
        <f t="shared" si="5"/>
        <v>2.4204133142860176</v>
      </c>
    </row>
    <row r="32" spans="1:14">
      <c r="A32" s="6">
        <v>36007</v>
      </c>
      <c r="B32" s="4">
        <v>2780.05</v>
      </c>
      <c r="C32" s="4">
        <f t="shared" si="0"/>
        <v>-0.13029059358623929</v>
      </c>
      <c r="D32" s="4"/>
      <c r="E32" s="4"/>
      <c r="F32" s="4"/>
      <c r="G32" s="4"/>
      <c r="H32" s="4"/>
      <c r="I32" s="4"/>
      <c r="J32" s="4">
        <f t="shared" si="1"/>
        <v>1.6975638777054578E-2</v>
      </c>
      <c r="K32" s="14">
        <f t="shared" si="2"/>
        <v>2.7200575070148482E-2</v>
      </c>
      <c r="L32" s="4">
        <f t="shared" si="3"/>
        <v>0.16492596845296523</v>
      </c>
      <c r="M32" s="9">
        <f t="shared" si="4"/>
        <v>0.62409117209013154</v>
      </c>
      <c r="N32" s="9">
        <f t="shared" si="5"/>
        <v>2.9804259915286782</v>
      </c>
    </row>
    <row r="33" spans="1:14">
      <c r="A33" s="6">
        <v>36038</v>
      </c>
      <c r="B33" s="4">
        <v>2192.3000000000002</v>
      </c>
      <c r="C33" s="4">
        <f t="shared" si="0"/>
        <v>-0.23751769211733453</v>
      </c>
      <c r="D33" s="4"/>
      <c r="E33" s="4"/>
      <c r="F33" s="4"/>
      <c r="G33" s="4"/>
      <c r="H33" s="4"/>
      <c r="I33" s="4"/>
      <c r="J33" s="4">
        <f t="shared" si="1"/>
        <v>5.6414654068744921E-2</v>
      </c>
      <c r="K33" s="14">
        <f t="shared" si="2"/>
        <v>2.4830640704987895E-2</v>
      </c>
      <c r="L33" s="4">
        <f t="shared" si="3"/>
        <v>0.15757741178540755</v>
      </c>
      <c r="M33" s="9">
        <f t="shared" si="4"/>
        <v>2.2719773822595135</v>
      </c>
      <c r="N33" s="9">
        <f t="shared" si="5"/>
        <v>1.4236994938710232</v>
      </c>
    </row>
    <row r="34" spans="1:14">
      <c r="A34" s="6">
        <v>36068</v>
      </c>
      <c r="B34" s="4">
        <v>2758.92</v>
      </c>
      <c r="C34" s="4">
        <f t="shared" si="0"/>
        <v>0.22988807776672626</v>
      </c>
      <c r="D34" s="4"/>
      <c r="E34" s="4"/>
      <c r="F34" s="4"/>
      <c r="G34" s="4"/>
      <c r="H34" s="4"/>
      <c r="I34" s="4"/>
      <c r="J34" s="4">
        <f t="shared" si="1"/>
        <v>5.2848528299280384E-2</v>
      </c>
      <c r="K34" s="14">
        <f t="shared" si="2"/>
        <v>3.2131054555698008E-2</v>
      </c>
      <c r="L34" s="4">
        <f t="shared" si="3"/>
        <v>0.17925137253504647</v>
      </c>
      <c r="M34" s="9">
        <f t="shared" si="4"/>
        <v>1.6447803855198526</v>
      </c>
      <c r="N34" s="9">
        <f t="shared" si="5"/>
        <v>1.7931518993450271</v>
      </c>
    </row>
    <row r="35" spans="1:14">
      <c r="A35" s="6">
        <v>36098</v>
      </c>
      <c r="B35" s="4">
        <v>2958.24</v>
      </c>
      <c r="C35" s="4">
        <f t="shared" si="0"/>
        <v>6.9755198098197191E-2</v>
      </c>
      <c r="D35" s="4"/>
      <c r="E35" s="4"/>
      <c r="F35" s="4"/>
      <c r="G35" s="4"/>
      <c r="H35" s="4"/>
      <c r="I35" s="4"/>
      <c r="J35" s="4">
        <f t="shared" si="1"/>
        <v>4.8657876617187326E-3</v>
      </c>
      <c r="K35" s="14">
        <f t="shared" si="2"/>
        <v>3.6880208546068882E-2</v>
      </c>
      <c r="L35" s="4">
        <f t="shared" si="3"/>
        <v>0.19204220511665887</v>
      </c>
      <c r="M35" s="9">
        <f t="shared" si="4"/>
        <v>0.13193492806963492</v>
      </c>
      <c r="N35" s="9">
        <f t="shared" si="5"/>
        <v>3.1681452975202244</v>
      </c>
    </row>
    <row r="36" spans="1:14">
      <c r="A36" s="6">
        <v>36129</v>
      </c>
      <c r="B36" s="4">
        <v>3705.75</v>
      </c>
      <c r="C36" s="4">
        <f t="shared" si="0"/>
        <v>0.22529117051192582</v>
      </c>
      <c r="D36" s="4"/>
      <c r="E36" s="4"/>
      <c r="F36" s="4"/>
      <c r="G36" s="4"/>
      <c r="H36" s="4"/>
      <c r="I36" s="4"/>
      <c r="J36" s="4">
        <f t="shared" si="1"/>
        <v>5.0756111510633632E-2</v>
      </c>
      <c r="K36" s="14">
        <f t="shared" si="2"/>
        <v>2.9422588408714968E-2</v>
      </c>
      <c r="L36" s="4">
        <f t="shared" si="3"/>
        <v>0.17153013848509238</v>
      </c>
      <c r="M36" s="9">
        <f t="shared" si="4"/>
        <v>1.7250729543427823</v>
      </c>
      <c r="N36" s="9">
        <f t="shared" si="5"/>
        <v>1.8009196320746319</v>
      </c>
    </row>
    <row r="37" spans="1:14">
      <c r="A37" s="6">
        <v>36160</v>
      </c>
      <c r="B37" s="4">
        <v>4134.22</v>
      </c>
      <c r="C37" s="4">
        <f t="shared" si="0"/>
        <v>0.10941300965478717</v>
      </c>
      <c r="D37" s="4"/>
      <c r="E37" s="4"/>
      <c r="F37" s="4"/>
      <c r="G37" s="4"/>
      <c r="H37" s="4"/>
      <c r="I37" s="4"/>
      <c r="J37" s="4">
        <f t="shared" si="1"/>
        <v>1.1971206681718551E-2</v>
      </c>
      <c r="K37" s="14">
        <f t="shared" si="2"/>
        <v>3.4329370514209048E-2</v>
      </c>
      <c r="L37" s="4">
        <f t="shared" si="3"/>
        <v>0.18528186774266134</v>
      </c>
      <c r="M37" s="9">
        <f t="shared" si="4"/>
        <v>0.34871617225732776</v>
      </c>
      <c r="N37" s="9">
        <f t="shared" si="5"/>
        <v>3.0230378357411469</v>
      </c>
    </row>
    <row r="38" spans="1:14">
      <c r="A38" s="6">
        <v>36189</v>
      </c>
      <c r="B38" s="4">
        <v>4193.88</v>
      </c>
      <c r="C38" s="4">
        <f t="shared" si="0"/>
        <v>1.4327642700479259E-2</v>
      </c>
      <c r="D38" s="4"/>
      <c r="E38" s="4"/>
      <c r="F38" s="4"/>
      <c r="G38" s="4"/>
      <c r="H38" s="4"/>
      <c r="I38" s="4"/>
      <c r="J38" s="4">
        <f t="shared" si="1"/>
        <v>2.0528134535259662E-4</v>
      </c>
      <c r="K38" s="14">
        <f t="shared" si="2"/>
        <v>2.9116571419766455E-2</v>
      </c>
      <c r="L38" s="4">
        <f t="shared" si="3"/>
        <v>0.17063578587086137</v>
      </c>
      <c r="M38" s="9">
        <f t="shared" si="4"/>
        <v>7.0503268531554048E-3</v>
      </c>
      <c r="N38" s="9">
        <f t="shared" si="5"/>
        <v>3.5293974754381821</v>
      </c>
    </row>
    <row r="39" spans="1:14">
      <c r="A39" s="6">
        <v>36217</v>
      </c>
      <c r="B39" s="4">
        <v>3820.72</v>
      </c>
      <c r="C39" s="4">
        <f t="shared" si="0"/>
        <v>-9.3187433233660855E-2</v>
      </c>
      <c r="D39" s="4"/>
      <c r="E39" s="4"/>
      <c r="F39" s="4"/>
      <c r="G39" s="4"/>
      <c r="H39" s="4"/>
      <c r="I39" s="4"/>
      <c r="J39" s="4">
        <f t="shared" si="1"/>
        <v>8.6838977126779994E-3</v>
      </c>
      <c r="K39" s="14">
        <f t="shared" si="2"/>
        <v>2.2419660329574782E-2</v>
      </c>
      <c r="L39" s="4">
        <f t="shared" si="3"/>
        <v>0.14973196161666613</v>
      </c>
      <c r="M39" s="9">
        <f t="shared" si="4"/>
        <v>0.38733404454048215</v>
      </c>
      <c r="N39" s="9">
        <f t="shared" si="5"/>
        <v>3.4104829672435959</v>
      </c>
    </row>
    <row r="40" spans="1:14">
      <c r="A40" s="6">
        <v>36250</v>
      </c>
      <c r="B40" s="4">
        <v>3520.73</v>
      </c>
      <c r="C40" s="4">
        <f t="shared" si="0"/>
        <v>-8.1770532061375079E-2</v>
      </c>
      <c r="D40" s="4"/>
      <c r="E40" s="4"/>
      <c r="F40" s="4"/>
      <c r="G40" s="4"/>
      <c r="H40" s="4"/>
      <c r="I40" s="4"/>
      <c r="J40" s="4">
        <f t="shared" si="1"/>
        <v>6.6864199136003697E-3</v>
      </c>
      <c r="K40" s="14">
        <f t="shared" si="2"/>
        <v>1.9265871867407809E-2</v>
      </c>
      <c r="L40" s="4">
        <f t="shared" si="3"/>
        <v>0.13880155570960942</v>
      </c>
      <c r="M40" s="9">
        <f t="shared" si="4"/>
        <v>0.3470603334029137</v>
      </c>
      <c r="N40" s="9">
        <f t="shared" si="5"/>
        <v>3.6023597119765993</v>
      </c>
    </row>
    <row r="41" spans="1:14">
      <c r="A41" s="6">
        <v>36280</v>
      </c>
      <c r="B41" s="4">
        <v>4732.07</v>
      </c>
      <c r="C41" s="4">
        <f t="shared" si="0"/>
        <v>0.29569438443407314</v>
      </c>
      <c r="D41" s="4"/>
      <c r="E41" s="4"/>
      <c r="F41" s="4"/>
      <c r="G41" s="4"/>
      <c r="H41" s="4"/>
      <c r="I41" s="4"/>
      <c r="J41" s="4">
        <f t="shared" si="1"/>
        <v>8.7435168985845441E-2</v>
      </c>
      <c r="K41" s="14">
        <f t="shared" si="2"/>
        <v>1.6397021054489282E-2</v>
      </c>
      <c r="L41" s="4">
        <f t="shared" si="3"/>
        <v>0.12805085339227257</v>
      </c>
      <c r="M41" s="9">
        <f t="shared" si="4"/>
        <v>5.3323813328828331</v>
      </c>
      <c r="N41" s="9">
        <f t="shared" si="5"/>
        <v>-1.2217257292128112</v>
      </c>
    </row>
    <row r="42" spans="1:14">
      <c r="A42" s="6">
        <v>36311</v>
      </c>
      <c r="B42" s="4">
        <v>5198.53</v>
      </c>
      <c r="C42" s="4">
        <f t="shared" si="0"/>
        <v>9.4013154408552069E-2</v>
      </c>
      <c r="D42" s="4"/>
      <c r="E42" s="4"/>
      <c r="F42" s="4"/>
      <c r="G42" s="4"/>
      <c r="H42" s="4"/>
      <c r="I42" s="4"/>
      <c r="J42" s="4">
        <f t="shared" si="1"/>
        <v>8.8384732018462527E-3</v>
      </c>
      <c r="K42" s="14">
        <f t="shared" si="2"/>
        <v>3.2858204371766481E-2</v>
      </c>
      <c r="L42" s="4">
        <f t="shared" si="3"/>
        <v>0.18126832147886868</v>
      </c>
      <c r="M42" s="9">
        <f t="shared" si="4"/>
        <v>0.26898832029423797</v>
      </c>
      <c r="N42" s="9">
        <f t="shared" si="5"/>
        <v>3.1465654923750699</v>
      </c>
    </row>
    <row r="43" spans="1:14">
      <c r="A43" s="6">
        <v>36341</v>
      </c>
      <c r="B43" s="4">
        <v>5900.45</v>
      </c>
      <c r="C43" s="4">
        <f t="shared" si="0"/>
        <v>0.12665272587492815</v>
      </c>
      <c r="D43" s="4"/>
      <c r="E43" s="4"/>
      <c r="F43" s="4"/>
      <c r="G43" s="4"/>
      <c r="H43" s="4"/>
      <c r="I43" s="4"/>
      <c r="J43" s="4">
        <f t="shared" si="1"/>
        <v>1.6040912971549696E-2</v>
      </c>
      <c r="K43" s="14">
        <f t="shared" si="2"/>
        <v>2.7269949760807141E-2</v>
      </c>
      <c r="L43" s="4">
        <f t="shared" si="3"/>
        <v>0.16513615521988861</v>
      </c>
      <c r="M43" s="9">
        <f t="shared" si="4"/>
        <v>0.58822671520297343</v>
      </c>
      <c r="N43" s="9">
        <f t="shared" si="5"/>
        <v>3.0137432092113303</v>
      </c>
    </row>
    <row r="44" spans="1:14">
      <c r="A44" s="6">
        <v>36371</v>
      </c>
      <c r="B44" s="4">
        <v>5688.98</v>
      </c>
      <c r="C44" s="4">
        <f t="shared" si="0"/>
        <v>-3.6497648983621289E-2</v>
      </c>
      <c r="D44" s="4"/>
      <c r="E44" s="4"/>
      <c r="F44" s="4"/>
      <c r="G44" s="4"/>
      <c r="H44" s="4"/>
      <c r="I44" s="4"/>
      <c r="J44" s="4">
        <f t="shared" si="1"/>
        <v>1.3320783813316321E-3</v>
      </c>
      <c r="K44" s="14">
        <f t="shared" si="2"/>
        <v>2.4667697906021198E-2</v>
      </c>
      <c r="L44" s="4">
        <f t="shared" si="3"/>
        <v>0.15705953618300672</v>
      </c>
      <c r="M44" s="9">
        <f t="shared" si="4"/>
        <v>5.4000920005043591E-2</v>
      </c>
      <c r="N44" s="9">
        <f t="shared" si="5"/>
        <v>3.6482597483140622</v>
      </c>
    </row>
    <row r="45" spans="1:14">
      <c r="A45" s="6">
        <v>36403</v>
      </c>
      <c r="B45" s="4">
        <v>5683</v>
      </c>
      <c r="C45" s="4">
        <f t="shared" si="0"/>
        <v>-1.0517078910101674E-3</v>
      </c>
      <c r="D45" s="4"/>
      <c r="E45" s="4"/>
      <c r="F45" s="4"/>
      <c r="G45" s="4"/>
      <c r="H45" s="4"/>
      <c r="I45" s="4"/>
      <c r="J45" s="4">
        <f t="shared" si="1"/>
        <v>1.1060894880130541E-6</v>
      </c>
      <c r="K45" s="14">
        <f t="shared" si="2"/>
        <v>1.9283829935233254E-2</v>
      </c>
      <c r="L45" s="4">
        <f t="shared" si="3"/>
        <v>0.13886623036301249</v>
      </c>
      <c r="M45" s="9">
        <f t="shared" si="4"/>
        <v>5.735839258736312E-5</v>
      </c>
      <c r="N45" s="9">
        <f t="shared" si="5"/>
        <v>3.9484310030420589</v>
      </c>
    </row>
    <row r="46" spans="1:14">
      <c r="A46" s="6">
        <v>36433</v>
      </c>
      <c r="B46" s="4">
        <v>5018.8599999999997</v>
      </c>
      <c r="C46" s="4">
        <f t="shared" si="0"/>
        <v>-0.12427644603402221</v>
      </c>
      <c r="D46" s="4"/>
      <c r="E46" s="4"/>
      <c r="F46" s="4"/>
      <c r="G46" s="4"/>
      <c r="H46" s="4"/>
      <c r="I46" s="4"/>
      <c r="J46" s="4">
        <f t="shared" si="1"/>
        <v>1.5444635038847236E-2</v>
      </c>
      <c r="K46" s="14">
        <f t="shared" si="2"/>
        <v>1.4866571873859681E-2</v>
      </c>
      <c r="L46" s="4">
        <f t="shared" si="3"/>
        <v>0.12192855233233797</v>
      </c>
      <c r="M46" s="9">
        <f t="shared" si="4"/>
        <v>1.0388834204611743</v>
      </c>
      <c r="N46" s="9">
        <f t="shared" si="5"/>
        <v>3.1697566643811612</v>
      </c>
    </row>
    <row r="47" spans="1:14">
      <c r="A47" s="6">
        <v>36462</v>
      </c>
      <c r="B47" s="4">
        <v>5502.45</v>
      </c>
      <c r="C47" s="4">
        <f t="shared" si="0"/>
        <v>9.1990631317495186E-2</v>
      </c>
      <c r="D47" s="4"/>
      <c r="E47" s="4"/>
      <c r="F47" s="4"/>
      <c r="G47" s="4"/>
      <c r="H47" s="4"/>
      <c r="I47" s="4"/>
      <c r="J47" s="4">
        <f t="shared" si="1"/>
        <v>8.4622762501913255E-3</v>
      </c>
      <c r="K47" s="14">
        <f t="shared" si="2"/>
        <v>1.5061719683381228E-2</v>
      </c>
      <c r="L47" s="4">
        <f t="shared" si="3"/>
        <v>0.12272619803196556</v>
      </c>
      <c r="M47" s="9">
        <f t="shared" si="4"/>
        <v>0.56183997764401472</v>
      </c>
      <c r="N47" s="9">
        <f t="shared" si="5"/>
        <v>3.6337588966818855</v>
      </c>
    </row>
    <row r="48" spans="1:14">
      <c r="A48" s="6">
        <v>36494</v>
      </c>
      <c r="B48" s="4">
        <v>5448.23</v>
      </c>
      <c r="C48" s="4">
        <f t="shared" si="0"/>
        <v>-9.902662314912547E-3</v>
      </c>
      <c r="D48" s="4"/>
      <c r="E48" s="4"/>
      <c r="F48" s="4"/>
      <c r="G48" s="4"/>
      <c r="H48" s="4"/>
      <c r="I48" s="4"/>
      <c r="J48" s="4">
        <f t="shared" si="1"/>
        <v>9.8062720923189131E-5</v>
      </c>
      <c r="K48" s="14">
        <f t="shared" si="2"/>
        <v>1.3597919460732435E-2</v>
      </c>
      <c r="L48" s="4">
        <f t="shared" si="3"/>
        <v>0.11661011731720552</v>
      </c>
      <c r="M48" s="9">
        <f t="shared" si="4"/>
        <v>7.2115974216769704E-3</v>
      </c>
      <c r="N48" s="9">
        <f t="shared" si="5"/>
        <v>4.290626881349711</v>
      </c>
    </row>
    <row r="49" spans="1:14">
      <c r="A49" s="6">
        <v>36525</v>
      </c>
      <c r="B49" s="4">
        <v>6002.53</v>
      </c>
      <c r="C49" s="4">
        <f t="shared" si="0"/>
        <v>9.6890261734770888E-2</v>
      </c>
      <c r="D49" s="4"/>
      <c r="E49" s="4"/>
      <c r="F49" s="4"/>
      <c r="G49" s="4"/>
      <c r="H49" s="4"/>
      <c r="I49" s="4"/>
      <c r="J49" s="4">
        <f t="shared" si="1"/>
        <v>9.3877228190324073E-3</v>
      </c>
      <c r="K49" s="14">
        <f t="shared" si="2"/>
        <v>1.0548566010537695E-2</v>
      </c>
      <c r="L49" s="4">
        <f t="shared" si="3"/>
        <v>0.10270621213216703</v>
      </c>
      <c r="M49" s="9">
        <f t="shared" si="4"/>
        <v>0.88995251199588266</v>
      </c>
      <c r="N49" s="9">
        <f t="shared" si="5"/>
        <v>3.661812839474353</v>
      </c>
    </row>
    <row r="50" spans="1:14">
      <c r="A50" s="6">
        <v>36556</v>
      </c>
      <c r="B50" s="4">
        <v>6858.97</v>
      </c>
      <c r="C50" s="4">
        <f t="shared" si="0"/>
        <v>0.13337623767387896</v>
      </c>
      <c r="D50" s="4"/>
      <c r="E50" s="4"/>
      <c r="F50" s="4"/>
      <c r="G50" s="4"/>
      <c r="H50" s="4"/>
      <c r="I50" s="4"/>
      <c r="J50" s="4">
        <f t="shared" si="1"/>
        <v>1.778922077603905E-2</v>
      </c>
      <c r="K50" s="14">
        <f t="shared" si="2"/>
        <v>1.0366512673027094E-2</v>
      </c>
      <c r="L50" s="4">
        <f t="shared" si="3"/>
        <v>0.10181607276371984</v>
      </c>
      <c r="M50" s="9">
        <f t="shared" si="4"/>
        <v>1.71602749517929</v>
      </c>
      <c r="N50" s="9">
        <f t="shared" si="5"/>
        <v>2.8531471080880202</v>
      </c>
    </row>
    <row r="51" spans="1:14">
      <c r="A51" s="6">
        <v>36585</v>
      </c>
      <c r="B51" s="4">
        <v>7436.56</v>
      </c>
      <c r="C51" s="4">
        <f t="shared" si="0"/>
        <v>8.0851091637478945E-2</v>
      </c>
      <c r="D51" s="4"/>
      <c r="E51" s="4"/>
      <c r="F51" s="4"/>
      <c r="G51" s="4"/>
      <c r="H51" s="4"/>
      <c r="I51" s="4"/>
      <c r="J51" s="4">
        <f t="shared" si="1"/>
        <v>6.5368990189720181E-3</v>
      </c>
      <c r="K51" s="14">
        <f t="shared" si="2"/>
        <v>1.2168098043722292E-2</v>
      </c>
      <c r="L51" s="4">
        <f t="shared" si="3"/>
        <v>0.11030910227049394</v>
      </c>
      <c r="M51" s="9">
        <f t="shared" si="4"/>
        <v>0.5372161693210965</v>
      </c>
      <c r="N51" s="9">
        <f t="shared" si="5"/>
        <v>3.8717214972313911</v>
      </c>
    </row>
    <row r="52" spans="1:14">
      <c r="A52" s="6">
        <v>36616</v>
      </c>
      <c r="B52" s="4">
        <v>7377.59</v>
      </c>
      <c r="C52" s="4">
        <f t="shared" si="0"/>
        <v>-7.9613493146357683E-3</v>
      </c>
      <c r="D52" s="4"/>
      <c r="E52" s="4"/>
      <c r="F52" s="4"/>
      <c r="G52" s="4"/>
      <c r="H52" s="4"/>
      <c r="I52" s="4"/>
      <c r="J52" s="4">
        <f t="shared" si="1"/>
        <v>6.338308290965142E-5</v>
      </c>
      <c r="K52" s="14">
        <f t="shared" si="2"/>
        <v>1.0944323394145696E-2</v>
      </c>
      <c r="L52" s="4">
        <f t="shared" si="3"/>
        <v>0.10461512029408414</v>
      </c>
      <c r="M52" s="9">
        <f t="shared" si="4"/>
        <v>5.7914117325476794E-3</v>
      </c>
      <c r="N52" s="9">
        <f t="shared" si="5"/>
        <v>4.5091429569023207</v>
      </c>
    </row>
    <row r="53" spans="1:14">
      <c r="A53" s="6">
        <v>36644</v>
      </c>
      <c r="B53" s="4">
        <v>6692.37</v>
      </c>
      <c r="C53" s="4">
        <f t="shared" si="0"/>
        <v>-9.7478955520504229E-2</v>
      </c>
      <c r="D53" s="4"/>
      <c r="E53" s="4"/>
      <c r="F53" s="4"/>
      <c r="G53" s="4"/>
      <c r="H53" s="4"/>
      <c r="I53" s="4"/>
      <c r="J53" s="4">
        <f t="shared" si="1"/>
        <v>9.5021467693684417E-3</v>
      </c>
      <c r="K53" s="14">
        <f t="shared" si="2"/>
        <v>8.5149048067523908E-3</v>
      </c>
      <c r="L53" s="4">
        <f t="shared" si="3"/>
        <v>9.2276241832621203E-2</v>
      </c>
      <c r="M53" s="9">
        <f t="shared" si="4"/>
        <v>1.1159428067631667</v>
      </c>
      <c r="N53" s="9">
        <f t="shared" si="5"/>
        <v>3.6499943376439212</v>
      </c>
    </row>
    <row r="54" spans="1:14">
      <c r="A54" s="6">
        <v>36677</v>
      </c>
      <c r="B54" s="4">
        <v>6699.37</v>
      </c>
      <c r="C54" s="4">
        <f t="shared" si="0"/>
        <v>1.0454206305574587E-3</v>
      </c>
      <c r="D54" s="4"/>
      <c r="E54" s="4"/>
      <c r="F54" s="4"/>
      <c r="G54" s="4"/>
      <c r="H54" s="4"/>
      <c r="I54" s="4"/>
      <c r="J54" s="4">
        <f t="shared" si="1"/>
        <v>1.0929042947951546E-6</v>
      </c>
      <c r="K54" s="14">
        <f t="shared" si="2"/>
        <v>8.8405249751866526E-3</v>
      </c>
      <c r="L54" s="4">
        <f t="shared" si="3"/>
        <v>9.4024065936262571E-2</v>
      </c>
      <c r="M54" s="9">
        <f t="shared" si="4"/>
        <v>1.2362436595820823E-4</v>
      </c>
      <c r="N54" s="9">
        <f t="shared" si="5"/>
        <v>4.7282853933965932</v>
      </c>
    </row>
    <row r="55" spans="1:14">
      <c r="A55" s="6">
        <v>36707</v>
      </c>
      <c r="B55" s="4">
        <v>6077.23</v>
      </c>
      <c r="C55" s="4">
        <f t="shared" si="0"/>
        <v>-9.7464492065894248E-2</v>
      </c>
      <c r="D55" s="4"/>
      <c r="E55" s="4"/>
      <c r="F55" s="4"/>
      <c r="G55" s="4"/>
      <c r="H55" s="4"/>
      <c r="I55" s="4"/>
      <c r="J55" s="4">
        <f t="shared" si="1"/>
        <v>9.4993272136627629E-3</v>
      </c>
      <c r="K55" s="14">
        <f t="shared" si="2"/>
        <v>6.8945601110268337E-3</v>
      </c>
      <c r="L55" s="4">
        <f t="shared" si="3"/>
        <v>8.3033487889085045E-2</v>
      </c>
      <c r="M55" s="9">
        <f t="shared" si="4"/>
        <v>1.3778003325360799</v>
      </c>
      <c r="N55" s="9">
        <f t="shared" si="5"/>
        <v>3.5992222354917036</v>
      </c>
    </row>
    <row r="56" spans="1:14">
      <c r="A56" s="6">
        <v>36738</v>
      </c>
      <c r="B56" s="4">
        <v>5831.95</v>
      </c>
      <c r="C56" s="4">
        <f t="shared" si="0"/>
        <v>-4.1197578777794064E-2</v>
      </c>
      <c r="D56" s="4"/>
      <c r="E56" s="4"/>
      <c r="F56" s="4"/>
      <c r="G56" s="4"/>
      <c r="H56" s="4"/>
      <c r="I56" s="4"/>
      <c r="J56" s="4">
        <f t="shared" si="1"/>
        <v>1.6972404971525479E-3</v>
      </c>
      <c r="K56" s="14">
        <f t="shared" si="2"/>
        <v>7.602966239244815E-3</v>
      </c>
      <c r="L56" s="4">
        <f t="shared" si="3"/>
        <v>8.7194989759990307E-2</v>
      </c>
      <c r="M56" s="9">
        <f t="shared" si="4"/>
        <v>0.22323399101679173</v>
      </c>
      <c r="N56" s="9">
        <f t="shared" si="5"/>
        <v>4.6559828221807242</v>
      </c>
    </row>
    <row r="57" spans="1:14">
      <c r="A57" s="6">
        <v>36769</v>
      </c>
      <c r="B57" s="4">
        <v>5741.34</v>
      </c>
      <c r="C57" s="4">
        <f t="shared" si="0"/>
        <v>-1.5658788717663796E-2</v>
      </c>
      <c r="D57" s="4"/>
      <c r="E57" s="4"/>
      <c r="F57" s="4"/>
      <c r="G57" s="4"/>
      <c r="H57" s="4"/>
      <c r="I57" s="4"/>
      <c r="J57" s="4">
        <f t="shared" si="1"/>
        <v>2.4519766410443502E-4</v>
      </c>
      <c r="K57" s="14">
        <f t="shared" si="2"/>
        <v>6.3416284727272178E-3</v>
      </c>
      <c r="L57" s="4">
        <f t="shared" si="3"/>
        <v>7.9634342294811589E-2</v>
      </c>
      <c r="M57" s="9">
        <f t="shared" si="4"/>
        <v>3.8664779111379846E-2</v>
      </c>
      <c r="N57" s="9">
        <f t="shared" si="5"/>
        <v>5.0219549075066707</v>
      </c>
    </row>
    <row r="58" spans="1:14">
      <c r="A58" s="6">
        <v>36798</v>
      </c>
      <c r="B58" s="4">
        <v>5086.7</v>
      </c>
      <c r="C58" s="4">
        <f t="shared" si="0"/>
        <v>-0.12106334231706128</v>
      </c>
      <c r="D58" s="4"/>
      <c r="E58" s="4"/>
      <c r="F58" s="4"/>
      <c r="G58" s="4"/>
      <c r="H58" s="4"/>
      <c r="I58" s="4"/>
      <c r="J58" s="4">
        <f t="shared" si="1"/>
        <v>1.4656332852977962E-2</v>
      </c>
      <c r="K58" s="14">
        <f t="shared" si="2"/>
        <v>5.0433834246329324E-3</v>
      </c>
      <c r="L58" s="4">
        <f t="shared" si="3"/>
        <v>7.1016782697000097E-2</v>
      </c>
      <c r="M58" s="9">
        <f t="shared" si="4"/>
        <v>2.906051675824088</v>
      </c>
      <c r="N58" s="9">
        <f t="shared" si="5"/>
        <v>2.3836264318942</v>
      </c>
    </row>
    <row r="59" spans="1:14">
      <c r="A59" s="6">
        <v>36830</v>
      </c>
      <c r="B59" s="4">
        <v>5297.19</v>
      </c>
      <c r="C59" s="4">
        <f t="shared" si="0"/>
        <v>4.054720103243703E-2</v>
      </c>
      <c r="D59" s="4"/>
      <c r="E59" s="4"/>
      <c r="F59" s="4"/>
      <c r="G59" s="4"/>
      <c r="H59" s="4"/>
      <c r="I59" s="4"/>
      <c r="J59" s="4">
        <f t="shared" si="1"/>
        <v>1.6440755115648626E-3</v>
      </c>
      <c r="K59" s="14">
        <f t="shared" si="2"/>
        <v>7.3810034099559951E-3</v>
      </c>
      <c r="L59" s="4">
        <f t="shared" si="3"/>
        <v>8.5912766280431194E-2</v>
      </c>
      <c r="M59" s="9">
        <f t="shared" si="4"/>
        <v>0.22274417450440717</v>
      </c>
      <c r="N59" s="9">
        <f t="shared" si="5"/>
        <v>4.6861015116988645</v>
      </c>
    </row>
    <row r="60" spans="1:14">
      <c r="A60" s="6">
        <v>36860</v>
      </c>
      <c r="B60" s="4">
        <v>5102.2299999999996</v>
      </c>
      <c r="C60" s="4">
        <f t="shared" si="0"/>
        <v>-3.7498792214940124E-2</v>
      </c>
      <c r="D60" s="4"/>
      <c r="E60" s="4"/>
      <c r="F60" s="4"/>
      <c r="G60" s="4"/>
      <c r="H60" s="4"/>
      <c r="I60" s="4"/>
      <c r="J60" s="4">
        <f t="shared" si="1"/>
        <v>1.4061594175792541E-3</v>
      </c>
      <c r="K60" s="14">
        <f t="shared" si="2"/>
        <v>6.1599108490134405E-3</v>
      </c>
      <c r="L60" s="4">
        <f t="shared" si="3"/>
        <v>7.8485099534965491E-2</v>
      </c>
      <c r="M60" s="9">
        <f t="shared" si="4"/>
        <v>0.22827593646172037</v>
      </c>
      <c r="N60" s="9">
        <f t="shared" si="5"/>
        <v>4.8614170376424699</v>
      </c>
    </row>
    <row r="61" spans="1:14">
      <c r="A61" s="6">
        <v>36889</v>
      </c>
      <c r="B61" s="4">
        <v>4696.83</v>
      </c>
      <c r="C61" s="4">
        <f t="shared" si="0"/>
        <v>-8.2789885989191347E-2</v>
      </c>
      <c r="D61" s="4"/>
      <c r="E61" s="4"/>
      <c r="F61" s="4"/>
      <c r="G61" s="4"/>
      <c r="H61" s="4"/>
      <c r="I61" s="4"/>
      <c r="J61" s="4">
        <f t="shared" si="1"/>
        <v>6.8541652221033016E-3</v>
      </c>
      <c r="K61" s="14">
        <f t="shared" si="2"/>
        <v>5.1728234758023055E-3</v>
      </c>
      <c r="L61" s="4">
        <f t="shared" si="3"/>
        <v>7.1922343369792294E-2</v>
      </c>
      <c r="M61" s="9">
        <f t="shared" si="4"/>
        <v>1.3250336598892387</v>
      </c>
      <c r="N61" s="9">
        <f t="shared" si="5"/>
        <v>3.9393029527979131</v>
      </c>
    </row>
    <row r="62" spans="1:14">
      <c r="A62" s="6">
        <v>36922</v>
      </c>
      <c r="B62" s="4">
        <v>4998.21</v>
      </c>
      <c r="C62" s="4">
        <f t="shared" si="0"/>
        <v>6.2192035261819711E-2</v>
      </c>
      <c r="D62" s="4"/>
      <c r="E62" s="4"/>
      <c r="F62" s="4"/>
      <c r="G62" s="4"/>
      <c r="H62" s="4"/>
      <c r="I62" s="4"/>
      <c r="J62" s="4">
        <f t="shared" si="1"/>
        <v>3.8678492500074262E-3</v>
      </c>
      <c r="K62" s="14">
        <f t="shared" si="2"/>
        <v>5.6776869968229188E-3</v>
      </c>
      <c r="L62" s="4">
        <f t="shared" si="3"/>
        <v>7.5350427980356682E-2</v>
      </c>
      <c r="M62" s="9">
        <f t="shared" si="4"/>
        <v>0.68123678747556371</v>
      </c>
      <c r="N62" s="9">
        <f t="shared" si="5"/>
        <v>4.4899745605788377</v>
      </c>
    </row>
    <row r="63" spans="1:14">
      <c r="A63" s="6">
        <v>36950</v>
      </c>
      <c r="B63" s="4">
        <v>4853.72</v>
      </c>
      <c r="C63" s="4">
        <f t="shared" si="0"/>
        <v>-2.9334427080213388E-2</v>
      </c>
      <c r="D63" s="4"/>
      <c r="E63" s="4"/>
      <c r="F63" s="4"/>
      <c r="G63" s="4"/>
      <c r="H63" s="4"/>
      <c r="I63" s="4"/>
      <c r="J63" s="4">
        <f t="shared" si="1"/>
        <v>8.6050861212435658E-4</v>
      </c>
      <c r="K63" s="14">
        <f t="shared" si="2"/>
        <v>5.3733079129311551E-3</v>
      </c>
      <c r="L63" s="4">
        <f t="shared" si="3"/>
        <v>7.3302850646691467E-2</v>
      </c>
      <c r="M63" s="9">
        <f t="shared" si="4"/>
        <v>0.16014504027463161</v>
      </c>
      <c r="N63" s="9">
        <f t="shared" si="5"/>
        <v>5.0661665211524012</v>
      </c>
    </row>
    <row r="64" spans="1:14">
      <c r="A64" s="6">
        <v>36980</v>
      </c>
      <c r="B64" s="4">
        <v>4385.6000000000004</v>
      </c>
      <c r="C64" s="4">
        <f t="shared" si="0"/>
        <v>-0.10141897469020478</v>
      </c>
      <c r="D64" s="4"/>
      <c r="E64" s="4"/>
      <c r="F64" s="4"/>
      <c r="G64" s="4"/>
      <c r="H64" s="4"/>
      <c r="I64" s="4"/>
      <c r="J64" s="4">
        <f t="shared" si="1"/>
        <v>1.0285808427212398E-2</v>
      </c>
      <c r="K64" s="14">
        <f t="shared" si="2"/>
        <v>4.4463285907999882E-3</v>
      </c>
      <c r="L64" s="4">
        <f t="shared" si="3"/>
        <v>6.6680796266991207E-2</v>
      </c>
      <c r="M64" s="9">
        <f t="shared" si="4"/>
        <v>2.3133262009683735</v>
      </c>
      <c r="N64" s="9">
        <f t="shared" si="5"/>
        <v>3.1023503581402254</v>
      </c>
    </row>
    <row r="65" spans="1:14">
      <c r="A65" s="6">
        <v>37011</v>
      </c>
      <c r="B65" s="4">
        <v>3966.78</v>
      </c>
      <c r="C65" s="4">
        <f t="shared" si="0"/>
        <v>-0.10037176409659487</v>
      </c>
      <c r="D65" s="4"/>
      <c r="E65" s="4"/>
      <c r="F65" s="4"/>
      <c r="G65" s="4"/>
      <c r="H65" s="4"/>
      <c r="I65" s="4"/>
      <c r="J65" s="4">
        <f t="shared" si="1"/>
        <v>1.0074491027862491E-2</v>
      </c>
      <c r="K65" s="14">
        <f t="shared" si="2"/>
        <v>5.9157420150298765E-3</v>
      </c>
      <c r="L65" s="4">
        <f t="shared" si="3"/>
        <v>7.6913861007167475E-2</v>
      </c>
      <c r="M65" s="9">
        <f t="shared" si="4"/>
        <v>1.7029970208752607</v>
      </c>
      <c r="N65" s="9">
        <f t="shared" si="5"/>
        <v>3.4271413222163005</v>
      </c>
    </row>
    <row r="66" spans="1:14">
      <c r="A66" s="6">
        <v>37042</v>
      </c>
      <c r="B66" s="4">
        <v>3914.88</v>
      </c>
      <c r="C66" s="4">
        <f t="shared" si="0"/>
        <v>-1.3170004837780525E-2</v>
      </c>
      <c r="D66" s="4"/>
      <c r="E66" s="4"/>
      <c r="F66" s="4"/>
      <c r="G66" s="4"/>
      <c r="H66" s="4"/>
      <c r="I66" s="4"/>
      <c r="J66" s="4">
        <f t="shared" si="1"/>
        <v>1.7344902742716243E-4</v>
      </c>
      <c r="K66" s="14">
        <f t="shared" si="2"/>
        <v>6.9886249105491427E-3</v>
      </c>
      <c r="L66" s="4">
        <f t="shared" si="3"/>
        <v>8.3597995852467313E-2</v>
      </c>
      <c r="M66" s="9">
        <f t="shared" si="4"/>
        <v>2.4818763297103804E-2</v>
      </c>
      <c r="N66" s="9">
        <f t="shared" si="5"/>
        <v>4.9386527011737975</v>
      </c>
    </row>
    <row r="67" spans="1:14">
      <c r="A67" s="6">
        <v>37071</v>
      </c>
      <c r="B67" s="4">
        <v>4048.15</v>
      </c>
      <c r="C67" s="4">
        <f t="shared" si="0"/>
        <v>3.3475309002591658E-2</v>
      </c>
      <c r="D67" s="4"/>
      <c r="E67" s="4"/>
      <c r="F67" s="4"/>
      <c r="G67" s="4"/>
      <c r="H67" s="4"/>
      <c r="I67" s="4"/>
      <c r="J67" s="4">
        <f t="shared" si="1"/>
        <v>1.1205963128189942E-3</v>
      </c>
      <c r="K67" s="14">
        <f t="shared" si="2"/>
        <v>5.5207027594663697E-3</v>
      </c>
      <c r="L67" s="4">
        <f t="shared" si="3"/>
        <v>7.4301431745736696E-2</v>
      </c>
      <c r="M67" s="9">
        <f t="shared" si="4"/>
        <v>0.20298073662768812</v>
      </c>
      <c r="N67" s="9">
        <f t="shared" si="5"/>
        <v>4.996269378671335</v>
      </c>
    </row>
    <row r="68" spans="1:14">
      <c r="A68" s="6">
        <v>37103</v>
      </c>
      <c r="B68" s="4">
        <v>4559.18</v>
      </c>
      <c r="C68" s="4">
        <f t="shared" ref="C68:C131" si="6">LN(B68)-LN(B67)</f>
        <v>0.11888279615991593</v>
      </c>
      <c r="D68" s="4"/>
      <c r="E68" s="4"/>
      <c r="F68" s="4"/>
      <c r="G68" s="4"/>
      <c r="H68" s="4"/>
      <c r="I68" s="4"/>
      <c r="J68" s="4">
        <f t="shared" ref="J68:J131" si="7">C68^2</f>
        <v>1.4133119222800122E-2</v>
      </c>
      <c r="K68" s="14">
        <f t="shared" si="2"/>
        <v>4.6189184557523322E-3</v>
      </c>
      <c r="L68" s="4">
        <f t="shared" si="3"/>
        <v>6.7962625433044682E-2</v>
      </c>
      <c r="M68" s="9">
        <f t="shared" si="4"/>
        <v>3.0598330232911874</v>
      </c>
      <c r="N68" s="9">
        <f t="shared" si="5"/>
        <v>2.3177616784896062</v>
      </c>
    </row>
    <row r="69" spans="1:14">
      <c r="A69" s="6">
        <v>37134</v>
      </c>
      <c r="B69" s="4">
        <v>4749.67</v>
      </c>
      <c r="C69" s="4">
        <f t="shared" si="6"/>
        <v>4.0932359154414399E-2</v>
      </c>
      <c r="D69" s="4"/>
      <c r="E69" s="4"/>
      <c r="F69" s="4"/>
      <c r="G69" s="4"/>
      <c r="H69" s="4"/>
      <c r="I69" s="4"/>
      <c r="J69" s="4">
        <f t="shared" si="7"/>
        <v>1.6754580259459723E-3</v>
      </c>
      <c r="K69" s="14">
        <f t="shared" ref="K69:K132" si="8">$F$5+$F$6*J68+$F$7*K68</f>
        <v>6.936132906329725E-3</v>
      </c>
      <c r="L69" s="4">
        <f t="shared" ref="L69:L132" si="9">SQRT(K69)</f>
        <v>8.3283449174068949E-2</v>
      </c>
      <c r="M69" s="9">
        <f t="shared" ref="M69:M132" si="10">J69/K69</f>
        <v>0.24155506368930663</v>
      </c>
      <c r="N69" s="9">
        <f t="shared" ref="N69:N132" si="11">-LN(K69)-J69/K69</f>
        <v>4.7294558141859309</v>
      </c>
    </row>
    <row r="70" spans="1:14">
      <c r="A70" s="6">
        <v>37162</v>
      </c>
      <c r="B70" s="4">
        <v>4175.95</v>
      </c>
      <c r="C70" s="4">
        <f t="shared" si="6"/>
        <v>-0.12873326462034917</v>
      </c>
      <c r="D70" s="4"/>
      <c r="E70" s="4"/>
      <c r="F70" s="4"/>
      <c r="G70" s="4"/>
      <c r="H70" s="4"/>
      <c r="I70" s="4"/>
      <c r="J70" s="4">
        <f t="shared" si="7"/>
        <v>1.6572253419812846E-2</v>
      </c>
      <c r="K70" s="14">
        <f t="shared" si="8"/>
        <v>5.827562841788007E-3</v>
      </c>
      <c r="L70" s="4">
        <f t="shared" si="9"/>
        <v>7.6338475500811562E-2</v>
      </c>
      <c r="M70" s="9">
        <f t="shared" si="10"/>
        <v>2.8437708643787296</v>
      </c>
      <c r="N70" s="9">
        <f t="shared" si="11"/>
        <v>2.3013855390721698</v>
      </c>
    </row>
    <row r="71" spans="1:14">
      <c r="A71" s="6">
        <v>37195</v>
      </c>
      <c r="B71" s="4">
        <v>4128.2299999999996</v>
      </c>
      <c r="C71" s="4">
        <f t="shared" si="6"/>
        <v>-1.1493133647194398E-2</v>
      </c>
      <c r="D71" s="4"/>
      <c r="E71" s="4"/>
      <c r="F71" s="4"/>
      <c r="G71" s="4"/>
      <c r="H71" s="4"/>
      <c r="I71" s="4"/>
      <c r="J71" s="4">
        <f t="shared" si="7"/>
        <v>1.3209212103227201E-4</v>
      </c>
      <c r="K71" s="14">
        <f t="shared" si="8"/>
        <v>8.4221498806188663E-3</v>
      </c>
      <c r="L71" s="4">
        <f t="shared" si="9"/>
        <v>9.1772271850591489E-2</v>
      </c>
      <c r="M71" s="9">
        <f t="shared" si="10"/>
        <v>1.5683895787255424E-2</v>
      </c>
      <c r="N71" s="9">
        <f t="shared" si="11"/>
        <v>4.7612062572920939</v>
      </c>
    </row>
    <row r="72" spans="1:14">
      <c r="A72" s="6">
        <v>37225</v>
      </c>
      <c r="B72" s="4">
        <v>4431.33</v>
      </c>
      <c r="C72" s="4">
        <f t="shared" si="6"/>
        <v>7.085102105056329E-2</v>
      </c>
      <c r="D72" s="4"/>
      <c r="E72" s="4"/>
      <c r="F72" s="4"/>
      <c r="G72" s="4"/>
      <c r="H72" s="4"/>
      <c r="I72" s="4"/>
      <c r="J72" s="4">
        <f t="shared" si="7"/>
        <v>5.0198671839073623E-3</v>
      </c>
      <c r="K72" s="14">
        <f t="shared" si="8"/>
        <v>6.6054468838079262E-3</v>
      </c>
      <c r="L72" s="4">
        <f t="shared" si="9"/>
        <v>8.1273900385104722E-2</v>
      </c>
      <c r="M72" s="9">
        <f t="shared" si="10"/>
        <v>0.75995875407198721</v>
      </c>
      <c r="N72" s="9">
        <f t="shared" si="11"/>
        <v>4.2599019308130934</v>
      </c>
    </row>
    <row r="73" spans="1:14">
      <c r="A73" s="6">
        <v>37256</v>
      </c>
      <c r="B73" s="4">
        <v>4748.21</v>
      </c>
      <c r="C73" s="4">
        <f t="shared" si="6"/>
        <v>6.906794018650686E-2</v>
      </c>
      <c r="D73" s="4"/>
      <c r="E73" s="4"/>
      <c r="F73" s="4"/>
      <c r="G73" s="4"/>
      <c r="H73" s="4"/>
      <c r="I73" s="4"/>
      <c r="J73" s="4">
        <f t="shared" si="7"/>
        <v>4.7703803616068897E-3</v>
      </c>
      <c r="K73" s="14">
        <f t="shared" si="8"/>
        <v>6.3476136855276895E-3</v>
      </c>
      <c r="L73" s="4">
        <f t="shared" si="9"/>
        <v>7.9671912776885748E-2</v>
      </c>
      <c r="M73" s="9">
        <f t="shared" si="10"/>
        <v>0.75152342249232496</v>
      </c>
      <c r="N73" s="9">
        <f t="shared" si="11"/>
        <v>4.3081529117695023</v>
      </c>
    </row>
    <row r="74" spans="1:14">
      <c r="A74" s="6">
        <v>37287</v>
      </c>
      <c r="B74" s="4">
        <v>5008.5600000000004</v>
      </c>
      <c r="C74" s="4">
        <f t="shared" si="6"/>
        <v>5.3380743714090073E-2</v>
      </c>
      <c r="D74" s="4"/>
      <c r="E74" s="4"/>
      <c r="F74" s="4"/>
      <c r="G74" s="4"/>
      <c r="H74" s="4"/>
      <c r="I74" s="4"/>
      <c r="J74" s="4">
        <f t="shared" si="7"/>
        <v>2.8495037994693668E-3</v>
      </c>
      <c r="K74" s="14">
        <f t="shared" si="8"/>
        <v>6.0931680870020362E-3</v>
      </c>
      <c r="L74" s="4">
        <f t="shared" si="9"/>
        <v>7.805874766483277E-2</v>
      </c>
      <c r="M74" s="9">
        <f t="shared" si="10"/>
        <v>0.46765553793730663</v>
      </c>
      <c r="N74" s="9">
        <f t="shared" si="11"/>
        <v>4.6329315832556466</v>
      </c>
    </row>
    <row r="75" spans="1:14">
      <c r="A75" s="6">
        <v>37315</v>
      </c>
      <c r="B75" s="4">
        <v>4909.47</v>
      </c>
      <c r="C75" s="4">
        <f t="shared" si="6"/>
        <v>-1.9982455625903839E-2</v>
      </c>
      <c r="D75" s="4"/>
      <c r="E75" s="4"/>
      <c r="F75" s="4"/>
      <c r="G75" s="4"/>
      <c r="H75" s="4"/>
      <c r="I75" s="4"/>
      <c r="J75" s="4">
        <f t="shared" si="7"/>
        <v>3.99298532841216E-4</v>
      </c>
      <c r="K75" s="14">
        <f t="shared" si="8"/>
        <v>5.4552548778320914E-3</v>
      </c>
      <c r="L75" s="4">
        <f t="shared" si="9"/>
        <v>7.3859697249799849E-2</v>
      </c>
      <c r="M75" s="9">
        <f t="shared" si="10"/>
        <v>7.3195211183220921E-2</v>
      </c>
      <c r="N75" s="9">
        <f t="shared" si="11"/>
        <v>5.1379807258964929</v>
      </c>
    </row>
    <row r="76" spans="1:14">
      <c r="A76" s="6">
        <v>37344</v>
      </c>
      <c r="B76" s="4">
        <v>5302.37</v>
      </c>
      <c r="C76" s="4">
        <f t="shared" si="6"/>
        <v>7.6987897412127637E-2</v>
      </c>
      <c r="D76" s="4"/>
      <c r="E76" s="4"/>
      <c r="F76" s="4"/>
      <c r="G76" s="4"/>
      <c r="H76" s="4"/>
      <c r="I76" s="4"/>
      <c r="J76" s="4">
        <f t="shared" si="7"/>
        <v>5.9271363479402889E-3</v>
      </c>
      <c r="K76" s="14">
        <f t="shared" si="8"/>
        <v>4.4023544925213629E-3</v>
      </c>
      <c r="L76" s="4">
        <f t="shared" si="9"/>
        <v>6.6350241088645359E-2</v>
      </c>
      <c r="M76" s="9">
        <f t="shared" si="10"/>
        <v>1.346355991551611</v>
      </c>
      <c r="N76" s="9">
        <f t="shared" si="11"/>
        <v>4.0792597776909751</v>
      </c>
    </row>
    <row r="77" spans="1:14">
      <c r="A77" s="6">
        <v>37376</v>
      </c>
      <c r="B77" s="4">
        <v>5592.64</v>
      </c>
      <c r="C77" s="4">
        <f t="shared" si="6"/>
        <v>5.3297557177087285E-2</v>
      </c>
      <c r="D77" s="4"/>
      <c r="E77" s="4"/>
      <c r="F77" s="4"/>
      <c r="G77" s="4"/>
      <c r="H77" s="4"/>
      <c r="I77" s="4"/>
      <c r="J77" s="4">
        <f t="shared" si="7"/>
        <v>2.8406296010448882E-3</v>
      </c>
      <c r="K77" s="14">
        <f t="shared" si="8"/>
        <v>4.8754183509913422E-3</v>
      </c>
      <c r="L77" s="4">
        <f t="shared" si="9"/>
        <v>6.9824196028248992E-2</v>
      </c>
      <c r="M77" s="9">
        <f t="shared" si="10"/>
        <v>0.58264325162317387</v>
      </c>
      <c r="N77" s="9">
        <f t="shared" si="11"/>
        <v>4.7409061110031319</v>
      </c>
    </row>
    <row r="78" spans="1:14">
      <c r="A78" s="6">
        <v>37407</v>
      </c>
      <c r="B78" s="4">
        <v>5217.5600000000004</v>
      </c>
      <c r="C78" s="4">
        <f t="shared" si="6"/>
        <v>-6.9421587932339435E-2</v>
      </c>
      <c r="D78" s="4"/>
      <c r="E78" s="4"/>
      <c r="F78" s="4"/>
      <c r="G78" s="4"/>
      <c r="H78" s="4"/>
      <c r="I78" s="4"/>
      <c r="J78" s="4">
        <f t="shared" si="7"/>
        <v>4.8193568710475365E-3</v>
      </c>
      <c r="K78" s="14">
        <f t="shared" si="8"/>
        <v>4.5236228304984614E-3</v>
      </c>
      <c r="L78" s="4">
        <f t="shared" si="9"/>
        <v>6.7257883036105595E-2</v>
      </c>
      <c r="M78" s="9">
        <f t="shared" si="10"/>
        <v>1.0653754858948945</v>
      </c>
      <c r="N78" s="9">
        <f t="shared" si="11"/>
        <v>4.3330666091094239</v>
      </c>
    </row>
    <row r="79" spans="1:14">
      <c r="A79" s="6">
        <v>37435</v>
      </c>
      <c r="B79" s="4">
        <v>5079.43</v>
      </c>
      <c r="C79" s="4">
        <f t="shared" si="6"/>
        <v>-2.6830809092960095E-2</v>
      </c>
      <c r="D79" s="4"/>
      <c r="E79" s="4"/>
      <c r="F79" s="4"/>
      <c r="G79" s="4"/>
      <c r="H79" s="4"/>
      <c r="I79" s="4"/>
      <c r="J79" s="4">
        <f t="shared" si="7"/>
        <v>7.1989231658287013E-4</v>
      </c>
      <c r="K79" s="14">
        <f t="shared" si="8"/>
        <v>4.7121176039641322E-3</v>
      </c>
      <c r="L79" s="4">
        <f t="shared" si="9"/>
        <v>6.8644865823775436E-2</v>
      </c>
      <c r="M79" s="9">
        <f t="shared" si="10"/>
        <v>0.15277469220574016</v>
      </c>
      <c r="N79" s="9">
        <f t="shared" si="11"/>
        <v>5.2048431823421044</v>
      </c>
    </row>
    <row r="80" spans="1:14">
      <c r="A80" s="6">
        <v>37468</v>
      </c>
      <c r="B80" s="4">
        <v>5052.43</v>
      </c>
      <c r="C80" s="4">
        <f t="shared" si="6"/>
        <v>-5.3297348983569748E-3</v>
      </c>
      <c r="D80" s="4"/>
      <c r="E80" s="4"/>
      <c r="F80" s="4"/>
      <c r="G80" s="4"/>
      <c r="H80" s="4"/>
      <c r="I80" s="4"/>
      <c r="J80" s="4">
        <f t="shared" si="7"/>
        <v>2.8406074086764232E-5</v>
      </c>
      <c r="K80" s="14">
        <f t="shared" si="8"/>
        <v>3.9091226724909528E-3</v>
      </c>
      <c r="L80" s="4">
        <f t="shared" si="9"/>
        <v>6.2522977156329915E-2</v>
      </c>
      <c r="M80" s="9">
        <f t="shared" si="10"/>
        <v>7.266611070218333E-3</v>
      </c>
      <c r="N80" s="9">
        <f t="shared" si="11"/>
        <v>5.537175699528798</v>
      </c>
    </row>
    <row r="81" spans="1:14">
      <c r="A81" s="6">
        <v>37498</v>
      </c>
      <c r="B81" s="4">
        <v>5001.37</v>
      </c>
      <c r="C81" s="4">
        <f t="shared" si="6"/>
        <v>-1.0157440769246406E-2</v>
      </c>
      <c r="D81" s="4"/>
      <c r="E81" s="4"/>
      <c r="F81" s="4"/>
      <c r="G81" s="4"/>
      <c r="H81" s="4"/>
      <c r="I81" s="4"/>
      <c r="J81" s="4">
        <f t="shared" si="7"/>
        <v>1.0317360298074903E-4</v>
      </c>
      <c r="K81" s="14">
        <f t="shared" si="8"/>
        <v>3.1364300646686866E-3</v>
      </c>
      <c r="L81" s="4">
        <f t="shared" si="9"/>
        <v>5.600383973147454E-2</v>
      </c>
      <c r="M81" s="9">
        <f t="shared" si="10"/>
        <v>3.2895234662803696E-2</v>
      </c>
      <c r="N81" s="9">
        <f t="shared" si="11"/>
        <v>5.7317748132653925</v>
      </c>
    </row>
    <row r="82" spans="1:14">
      <c r="A82" s="6">
        <v>37529</v>
      </c>
      <c r="B82" s="4">
        <v>4426.8599999999997</v>
      </c>
      <c r="C82" s="4">
        <f t="shared" si="6"/>
        <v>-0.12202134577769463</v>
      </c>
      <c r="D82" s="4"/>
      <c r="E82" s="4"/>
      <c r="F82" s="4"/>
      <c r="G82" s="4"/>
      <c r="H82" s="4"/>
      <c r="I82" s="4"/>
      <c r="J82" s="4">
        <f t="shared" si="7"/>
        <v>1.4889208825399717E-2</v>
      </c>
      <c r="K82" s="14">
        <f t="shared" si="8"/>
        <v>2.5638565083624114E-3</v>
      </c>
      <c r="L82" s="4">
        <f t="shared" si="9"/>
        <v>5.0634538690131375E-2</v>
      </c>
      <c r="M82" s="9">
        <f t="shared" si="10"/>
        <v>5.8073487251865608</v>
      </c>
      <c r="N82" s="9">
        <f t="shared" si="11"/>
        <v>0.15889398028041324</v>
      </c>
    </row>
    <row r="83" spans="1:14">
      <c r="A83" s="6">
        <v>37560</v>
      </c>
      <c r="B83" s="4">
        <v>4595.75</v>
      </c>
      <c r="C83" s="4">
        <f t="shared" si="6"/>
        <v>3.7441434255581996E-2</v>
      </c>
      <c r="D83" s="4"/>
      <c r="E83" s="4"/>
      <c r="F83" s="4"/>
      <c r="G83" s="4"/>
      <c r="H83" s="4"/>
      <c r="I83" s="4"/>
      <c r="J83" s="4">
        <f t="shared" si="7"/>
        <v>1.4018609991150689E-3</v>
      </c>
      <c r="K83" s="14">
        <f t="shared" si="8"/>
        <v>5.5420191064498373E-3</v>
      </c>
      <c r="L83" s="4">
        <f t="shared" si="9"/>
        <v>7.4444738608244423E-2</v>
      </c>
      <c r="M83" s="9">
        <f t="shared" si="10"/>
        <v>0.25295131109951863</v>
      </c>
      <c r="N83" s="9">
        <f t="shared" si="11"/>
        <v>4.9424450738747252</v>
      </c>
    </row>
    <row r="84" spans="1:14">
      <c r="A84" s="6">
        <v>37589</v>
      </c>
      <c r="B84" s="4">
        <v>4392.0200000000004</v>
      </c>
      <c r="C84" s="4">
        <f t="shared" si="6"/>
        <v>-4.5342705449920473E-2</v>
      </c>
      <c r="D84" s="4"/>
      <c r="E84" s="4"/>
      <c r="F84" s="4"/>
      <c r="G84" s="4"/>
      <c r="H84" s="4"/>
      <c r="I84" s="4"/>
      <c r="J84" s="4">
        <f t="shared" si="7"/>
        <v>2.0559609375182478E-3</v>
      </c>
      <c r="K84" s="14">
        <f t="shared" si="8"/>
        <v>4.7001563564910125E-3</v>
      </c>
      <c r="L84" s="4">
        <f t="shared" si="9"/>
        <v>6.8557686341438134E-2</v>
      </c>
      <c r="M84" s="9">
        <f t="shared" si="10"/>
        <v>0.43742394541384216</v>
      </c>
      <c r="N84" s="9">
        <f t="shared" si="11"/>
        <v>4.9227355580671146</v>
      </c>
    </row>
    <row r="85" spans="1:14">
      <c r="A85" s="6">
        <v>37621</v>
      </c>
      <c r="B85" s="4">
        <v>4474.22</v>
      </c>
      <c r="C85" s="4">
        <f t="shared" si="6"/>
        <v>1.8542776927615634E-2</v>
      </c>
      <c r="D85" s="4"/>
      <c r="E85" s="4"/>
      <c r="F85" s="4"/>
      <c r="G85" s="4"/>
      <c r="H85" s="4"/>
      <c r="I85" s="4"/>
      <c r="J85" s="4">
        <f t="shared" si="7"/>
        <v>3.4383457618731471E-4</v>
      </c>
      <c r="K85" s="14">
        <f t="shared" si="8"/>
        <v>4.208593833954259E-3</v>
      </c>
      <c r="L85" s="4">
        <f t="shared" si="9"/>
        <v>6.4873675970722203E-2</v>
      </c>
      <c r="M85" s="9">
        <f t="shared" si="10"/>
        <v>8.1698208416624243E-2</v>
      </c>
      <c r="N85" s="9">
        <f t="shared" si="11"/>
        <v>5.3889284848503491</v>
      </c>
    </row>
    <row r="86" spans="1:14">
      <c r="A86" s="6">
        <v>37652</v>
      </c>
      <c r="B86" s="4">
        <v>4607.5</v>
      </c>
      <c r="C86" s="4">
        <f t="shared" si="6"/>
        <v>2.9353375703303541E-2</v>
      </c>
      <c r="D86" s="4"/>
      <c r="E86" s="4"/>
      <c r="F86" s="4"/>
      <c r="G86" s="4"/>
      <c r="H86" s="4"/>
      <c r="I86" s="4"/>
      <c r="J86" s="4">
        <f t="shared" si="7"/>
        <v>8.6162066517929067E-4</v>
      </c>
      <c r="K86" s="14">
        <f t="shared" si="8"/>
        <v>3.4378914986138531E-3</v>
      </c>
      <c r="L86" s="4">
        <f t="shared" si="9"/>
        <v>5.8633535614133425E-2</v>
      </c>
      <c r="M86" s="9">
        <f t="shared" si="10"/>
        <v>0.25062474063730439</v>
      </c>
      <c r="N86" s="9">
        <f t="shared" si="11"/>
        <v>5.4222721913313263</v>
      </c>
    </row>
    <row r="87" spans="1:14">
      <c r="A87" s="6">
        <v>37680</v>
      </c>
      <c r="B87" s="4">
        <v>4477.4399999999996</v>
      </c>
      <c r="C87" s="4">
        <f t="shared" si="6"/>
        <v>-2.8633956033905505E-2</v>
      </c>
      <c r="D87" s="4"/>
      <c r="E87" s="4"/>
      <c r="F87" s="4"/>
      <c r="G87" s="4"/>
      <c r="H87" s="4"/>
      <c r="I87" s="4"/>
      <c r="J87" s="4">
        <f t="shared" si="7"/>
        <v>8.1990343815163355E-4</v>
      </c>
      <c r="K87" s="14">
        <f t="shared" si="8"/>
        <v>2.9691645967088454E-3</v>
      </c>
      <c r="L87" s="4">
        <f t="shared" si="9"/>
        <v>5.4490041261764939E-2</v>
      </c>
      <c r="M87" s="9">
        <f t="shared" si="10"/>
        <v>0.27613943634531113</v>
      </c>
      <c r="N87" s="9">
        <f t="shared" si="11"/>
        <v>5.5433352099584283</v>
      </c>
    </row>
    <row r="88" spans="1:14">
      <c r="A88" s="6">
        <v>37711</v>
      </c>
      <c r="B88" s="4">
        <v>4378.91</v>
      </c>
      <c r="C88" s="4">
        <f t="shared" si="6"/>
        <v>-2.2251619557472679E-2</v>
      </c>
      <c r="D88" s="4"/>
      <c r="E88" s="4"/>
      <c r="F88" s="4"/>
      <c r="G88" s="4"/>
      <c r="H88" s="4"/>
      <c r="I88" s="4"/>
      <c r="J88" s="4">
        <f t="shared" si="7"/>
        <v>4.9513457293050062E-4</v>
      </c>
      <c r="K88" s="14">
        <f t="shared" si="8"/>
        <v>2.6017211503151314E-3</v>
      </c>
      <c r="L88" s="4">
        <f t="shared" si="9"/>
        <v>5.1007069611134603E-2</v>
      </c>
      <c r="M88" s="9">
        <f t="shared" si="10"/>
        <v>0.19031039236104447</v>
      </c>
      <c r="N88" s="9">
        <f t="shared" si="11"/>
        <v>5.7612716797159216</v>
      </c>
    </row>
    <row r="89" spans="1:14">
      <c r="A89" s="6">
        <v>37741</v>
      </c>
      <c r="B89" s="4">
        <v>4345.12</v>
      </c>
      <c r="C89" s="4">
        <f t="shared" si="6"/>
        <v>-7.7464586828082105E-3</v>
      </c>
      <c r="D89" s="4"/>
      <c r="E89" s="4"/>
      <c r="F89" s="4"/>
      <c r="G89" s="4"/>
      <c r="H89" s="4"/>
      <c r="I89" s="4"/>
      <c r="J89" s="4">
        <f t="shared" si="7"/>
        <v>6.0007622124454718E-5</v>
      </c>
      <c r="K89" s="14">
        <f t="shared" si="8"/>
        <v>2.2462149299535793E-3</v>
      </c>
      <c r="L89" s="4">
        <f t="shared" si="9"/>
        <v>4.7394249967201499E-2</v>
      </c>
      <c r="M89" s="9">
        <f t="shared" si="10"/>
        <v>2.6714995668600087E-2</v>
      </c>
      <c r="N89" s="9">
        <f t="shared" si="11"/>
        <v>6.0717937370282637</v>
      </c>
    </row>
    <row r="90" spans="1:14">
      <c r="A90" s="6">
        <v>37771</v>
      </c>
      <c r="B90" s="4">
        <v>4658.13</v>
      </c>
      <c r="C90" s="4">
        <f t="shared" si="6"/>
        <v>6.9560703758854814E-2</v>
      </c>
      <c r="D90" s="4"/>
      <c r="E90" s="4"/>
      <c r="F90" s="4"/>
      <c r="G90" s="4"/>
      <c r="H90" s="4"/>
      <c r="I90" s="4"/>
      <c r="J90" s="4">
        <f t="shared" si="7"/>
        <v>4.8386915074271585E-3</v>
      </c>
      <c r="K90" s="14">
        <f t="shared" si="8"/>
        <v>1.8743308745065438E-3</v>
      </c>
      <c r="L90" s="4">
        <f t="shared" si="9"/>
        <v>4.329354310409976E-2</v>
      </c>
      <c r="M90" s="9">
        <f t="shared" si="10"/>
        <v>2.5815567428568573</v>
      </c>
      <c r="N90" s="9">
        <f t="shared" si="11"/>
        <v>3.6979468073249051</v>
      </c>
    </row>
    <row r="91" spans="1:14">
      <c r="A91" s="6">
        <v>37802</v>
      </c>
      <c r="B91" s="4">
        <v>4843.09</v>
      </c>
      <c r="C91" s="4">
        <f t="shared" si="6"/>
        <v>3.8938866724519627E-2</v>
      </c>
      <c r="D91" s="4"/>
      <c r="E91" s="4"/>
      <c r="F91" s="4"/>
      <c r="G91" s="4"/>
      <c r="H91" s="4"/>
      <c r="I91" s="4"/>
      <c r="J91" s="4">
        <f t="shared" si="7"/>
        <v>1.5162353417899018E-3</v>
      </c>
      <c r="K91" s="14">
        <f t="shared" si="8"/>
        <v>2.6942180759428678E-3</v>
      </c>
      <c r="L91" s="4">
        <f t="shared" si="9"/>
        <v>5.1905857819160142E-2</v>
      </c>
      <c r="M91" s="9">
        <f t="shared" si="10"/>
        <v>0.56277379894694701</v>
      </c>
      <c r="N91" s="9">
        <f t="shared" si="11"/>
        <v>5.3538734565693433</v>
      </c>
    </row>
    <row r="92" spans="1:14">
      <c r="A92" s="6">
        <v>37833</v>
      </c>
      <c r="B92" s="4">
        <v>5092.3900000000003</v>
      </c>
      <c r="C92" s="4">
        <f t="shared" si="6"/>
        <v>5.0194321721766855E-2</v>
      </c>
      <c r="D92" s="4"/>
      <c r="E92" s="4"/>
      <c r="F92" s="4"/>
      <c r="G92" s="4"/>
      <c r="H92" s="4"/>
      <c r="I92" s="4"/>
      <c r="J92" s="4">
        <f t="shared" si="7"/>
        <v>2.519469933108236E-3</v>
      </c>
      <c r="K92" s="14">
        <f t="shared" si="8"/>
        <v>2.5526748420208046E-3</v>
      </c>
      <c r="L92" s="4">
        <f t="shared" si="9"/>
        <v>5.0524002632618137E-2</v>
      </c>
      <c r="M92" s="9">
        <f t="shared" si="10"/>
        <v>0.98699211181699809</v>
      </c>
      <c r="N92" s="9">
        <f t="shared" si="11"/>
        <v>4.9836214001112431</v>
      </c>
    </row>
    <row r="93" spans="1:14">
      <c r="A93" s="6">
        <v>37862</v>
      </c>
      <c r="B93" s="4">
        <v>5221.92</v>
      </c>
      <c r="C93" s="4">
        <f t="shared" si="6"/>
        <v>2.5117881865948988E-2</v>
      </c>
      <c r="D93" s="4"/>
      <c r="E93" s="4"/>
      <c r="F93" s="4"/>
      <c r="G93" s="4"/>
      <c r="H93" s="4"/>
      <c r="I93" s="4"/>
      <c r="J93" s="4">
        <f t="shared" si="7"/>
        <v>6.3090798943176904E-4</v>
      </c>
      <c r="K93" s="14">
        <f t="shared" si="8"/>
        <v>2.6763510044908682E-3</v>
      </c>
      <c r="L93" s="4">
        <f t="shared" si="9"/>
        <v>5.1733461168675617E-2</v>
      </c>
      <c r="M93" s="9">
        <f t="shared" si="10"/>
        <v>0.2357343967114616</v>
      </c>
      <c r="N93" s="9">
        <f t="shared" si="11"/>
        <v>5.6875665810089258</v>
      </c>
    </row>
    <row r="94" spans="1:14">
      <c r="A94" s="6">
        <v>37894</v>
      </c>
      <c r="B94" s="4">
        <v>5151.09</v>
      </c>
      <c r="C94" s="4">
        <f t="shared" si="6"/>
        <v>-1.3656807592468567E-2</v>
      </c>
      <c r="D94" s="4"/>
      <c r="E94" s="4"/>
      <c r="F94" s="4"/>
      <c r="G94" s="4"/>
      <c r="H94" s="4"/>
      <c r="I94" s="4"/>
      <c r="J94" s="4">
        <f t="shared" si="7"/>
        <v>1.8650839361770711E-4</v>
      </c>
      <c r="K94" s="14">
        <f t="shared" si="8"/>
        <v>2.3345450449245454E-3</v>
      </c>
      <c r="L94" s="4">
        <f t="shared" si="9"/>
        <v>4.831712993260822E-2</v>
      </c>
      <c r="M94" s="9">
        <f t="shared" si="10"/>
        <v>7.989068106575567E-2</v>
      </c>
      <c r="N94" s="9">
        <f t="shared" si="11"/>
        <v>5.9800475673536768</v>
      </c>
    </row>
    <row r="95" spans="1:14">
      <c r="A95" s="6">
        <v>37925</v>
      </c>
      <c r="B95" s="4">
        <v>5735.47</v>
      </c>
      <c r="C95" s="4">
        <f t="shared" si="6"/>
        <v>0.10746135737776186</v>
      </c>
      <c r="D95" s="4"/>
      <c r="E95" s="4"/>
      <c r="F95" s="4"/>
      <c r="G95" s="4"/>
      <c r="H95" s="4"/>
      <c r="I95" s="4"/>
      <c r="J95" s="4">
        <f t="shared" si="7"/>
        <v>1.1547943329471053E-2</v>
      </c>
      <c r="K95" s="14">
        <f t="shared" si="8"/>
        <v>1.9709774571414081E-3</v>
      </c>
      <c r="L95" s="4">
        <f t="shared" si="9"/>
        <v>4.4395691875917513E-2</v>
      </c>
      <c r="M95" s="9">
        <f t="shared" si="10"/>
        <v>5.8589931039696026</v>
      </c>
      <c r="N95" s="9">
        <f t="shared" si="11"/>
        <v>0.37023258417706373</v>
      </c>
    </row>
    <row r="96" spans="1:14">
      <c r="A96" s="6">
        <v>37953</v>
      </c>
      <c r="B96" s="4">
        <v>5491.16</v>
      </c>
      <c r="C96" s="4">
        <f t="shared" si="6"/>
        <v>-4.3530173681403994E-2</v>
      </c>
      <c r="D96" s="4"/>
      <c r="E96" s="4"/>
      <c r="F96" s="4"/>
      <c r="G96" s="4"/>
      <c r="H96" s="4"/>
      <c r="I96" s="4"/>
      <c r="J96" s="4">
        <f t="shared" si="7"/>
        <v>1.894876020733197E-3</v>
      </c>
      <c r="K96" s="14">
        <f t="shared" si="8"/>
        <v>4.317681085258547E-3</v>
      </c>
      <c r="L96" s="4">
        <f t="shared" si="9"/>
        <v>6.57090639505582E-2</v>
      </c>
      <c r="M96" s="9">
        <f t="shared" si="10"/>
        <v>0.43886428462785132</v>
      </c>
      <c r="N96" s="9">
        <f t="shared" si="11"/>
        <v>5.0061725220391322</v>
      </c>
    </row>
    <row r="97" spans="1:14">
      <c r="A97" s="6">
        <v>37986</v>
      </c>
      <c r="B97" s="4">
        <v>5504.83</v>
      </c>
      <c r="C97" s="4">
        <f t="shared" si="6"/>
        <v>2.4863622179225331E-3</v>
      </c>
      <c r="D97" s="4"/>
      <c r="E97" s="4"/>
      <c r="F97" s="4"/>
      <c r="G97" s="4"/>
      <c r="H97" s="4"/>
      <c r="I97" s="4"/>
      <c r="J97" s="4">
        <f t="shared" si="7"/>
        <v>6.181997078712658E-6</v>
      </c>
      <c r="K97" s="14">
        <f t="shared" si="8"/>
        <v>3.8794202327227137E-3</v>
      </c>
      <c r="L97" s="4">
        <f t="shared" si="9"/>
        <v>6.2284992034379469E-2</v>
      </c>
      <c r="M97" s="9">
        <f t="shared" si="10"/>
        <v>1.5935363296215824E-3</v>
      </c>
      <c r="N97" s="9">
        <f t="shared" si="11"/>
        <v>5.5504760247382965</v>
      </c>
    </row>
    <row r="98" spans="1:14">
      <c r="A98" s="6">
        <v>38016</v>
      </c>
      <c r="B98" s="4">
        <v>5748.7</v>
      </c>
      <c r="C98" s="4">
        <f t="shared" si="6"/>
        <v>4.3347853610670839E-2</v>
      </c>
      <c r="D98" s="4"/>
      <c r="E98" s="4"/>
      <c r="F98" s="4"/>
      <c r="G98" s="4"/>
      <c r="H98" s="4"/>
      <c r="I98" s="4"/>
      <c r="J98" s="4">
        <f t="shared" si="7"/>
        <v>1.8790364126521489E-3</v>
      </c>
      <c r="K98" s="14">
        <f t="shared" si="8"/>
        <v>3.1086231253685931E-3</v>
      </c>
      <c r="L98" s="4">
        <f t="shared" si="9"/>
        <v>5.5755027803495831E-2</v>
      </c>
      <c r="M98" s="9">
        <f t="shared" si="10"/>
        <v>0.60445938181372483</v>
      </c>
      <c r="N98" s="9">
        <f t="shared" si="11"/>
        <v>5.1691159939707676</v>
      </c>
    </row>
    <row r="99" spans="1:14">
      <c r="A99" s="6">
        <v>38044</v>
      </c>
      <c r="B99" s="4">
        <v>6220.92</v>
      </c>
      <c r="C99" s="4">
        <f t="shared" si="6"/>
        <v>7.8944063490103744E-2</v>
      </c>
      <c r="D99" s="4"/>
      <c r="E99" s="4"/>
      <c r="F99" s="4"/>
      <c r="G99" s="4"/>
      <c r="H99" s="4"/>
      <c r="I99" s="4"/>
      <c r="J99" s="4">
        <f t="shared" si="7"/>
        <v>6.2321651603295313E-3</v>
      </c>
      <c r="K99" s="14">
        <f t="shared" si="8"/>
        <v>2.9528142922793715E-3</v>
      </c>
      <c r="L99" s="4">
        <f t="shared" si="9"/>
        <v>5.4339803940383992E-2</v>
      </c>
      <c r="M99" s="9">
        <f t="shared" si="10"/>
        <v>2.1105848669943699</v>
      </c>
      <c r="N99" s="9">
        <f t="shared" si="11"/>
        <v>3.7144116990194966</v>
      </c>
    </row>
    <row r="100" spans="1:14">
      <c r="A100" s="6">
        <v>38077</v>
      </c>
      <c r="B100" s="4">
        <v>6290.89</v>
      </c>
      <c r="C100" s="4">
        <f t="shared" si="6"/>
        <v>1.1184749357235901E-2</v>
      </c>
      <c r="D100" s="4"/>
      <c r="E100" s="4"/>
      <c r="F100" s="4"/>
      <c r="G100" s="4"/>
      <c r="H100" s="4"/>
      <c r="I100" s="4"/>
      <c r="J100" s="4">
        <f t="shared" si="7"/>
        <v>1.250986181841889E-4</v>
      </c>
      <c r="K100" s="14">
        <f t="shared" si="8"/>
        <v>3.8393511300787941E-3</v>
      </c>
      <c r="L100" s="4">
        <f t="shared" si="9"/>
        <v>6.1962497771464911E-2</v>
      </c>
      <c r="M100" s="9">
        <f t="shared" si="10"/>
        <v>3.2583270960585865E-2</v>
      </c>
      <c r="N100" s="9">
        <f t="shared" si="11"/>
        <v>5.5298686322420405</v>
      </c>
    </row>
    <row r="101" spans="1:14">
      <c r="A101" s="6">
        <v>38107</v>
      </c>
      <c r="B101" s="4">
        <v>5884.54</v>
      </c>
      <c r="C101" s="4">
        <f t="shared" si="6"/>
        <v>-6.677398230718623E-2</v>
      </c>
      <c r="D101" s="4"/>
      <c r="E101" s="4"/>
      <c r="F101" s="4"/>
      <c r="G101" s="4"/>
      <c r="H101" s="4"/>
      <c r="I101" s="4"/>
      <c r="J101" s="4">
        <f t="shared" si="7"/>
        <v>4.4587647131604201E-3</v>
      </c>
      <c r="K101" s="14">
        <f t="shared" si="8"/>
        <v>3.1055030209677262E-3</v>
      </c>
      <c r="L101" s="4">
        <f t="shared" si="9"/>
        <v>5.5727040303318875E-2</v>
      </c>
      <c r="M101" s="9">
        <f t="shared" si="10"/>
        <v>1.4357624781092615</v>
      </c>
      <c r="N101" s="9">
        <f t="shared" si="11"/>
        <v>4.3388170950763101</v>
      </c>
    </row>
    <row r="102" spans="1:14">
      <c r="A102" s="6">
        <v>38138</v>
      </c>
      <c r="B102" s="4">
        <v>5619.49</v>
      </c>
      <c r="C102" s="4">
        <f t="shared" si="6"/>
        <v>-4.6087660374531936E-2</v>
      </c>
      <c r="D102" s="4"/>
      <c r="E102" s="4"/>
      <c r="F102" s="4"/>
      <c r="G102" s="4"/>
      <c r="H102" s="4"/>
      <c r="I102" s="4"/>
      <c r="J102" s="4">
        <f t="shared" si="7"/>
        <v>2.1240724387982012E-3</v>
      </c>
      <c r="K102" s="14">
        <f t="shared" si="8"/>
        <v>3.5462919484660384E-3</v>
      </c>
      <c r="L102" s="4">
        <f t="shared" si="9"/>
        <v>5.9550751031922665E-2</v>
      </c>
      <c r="M102" s="9">
        <f t="shared" si="10"/>
        <v>0.59895588678675382</v>
      </c>
      <c r="N102" s="9">
        <f t="shared" si="11"/>
        <v>5.0428968561597296</v>
      </c>
    </row>
    <row r="103" spans="1:14">
      <c r="A103" s="6">
        <v>38168</v>
      </c>
      <c r="B103" s="4">
        <v>5638.31</v>
      </c>
      <c r="C103" s="4">
        <f t="shared" si="6"/>
        <v>3.3434627603963207E-3</v>
      </c>
      <c r="D103" s="4"/>
      <c r="E103" s="4"/>
      <c r="F103" s="4"/>
      <c r="G103" s="4"/>
      <c r="H103" s="4"/>
      <c r="I103" s="4"/>
      <c r="J103" s="4">
        <f t="shared" si="7"/>
        <v>1.1178743230156985E-5</v>
      </c>
      <c r="K103" s="14">
        <f t="shared" si="8"/>
        <v>3.3435113073743941E-3</v>
      </c>
      <c r="L103" s="4">
        <f t="shared" si="9"/>
        <v>5.7823103577846757E-2</v>
      </c>
      <c r="M103" s="9">
        <f t="shared" si="10"/>
        <v>3.3434142141231375E-3</v>
      </c>
      <c r="N103" s="9">
        <f t="shared" si="11"/>
        <v>5.6973903203643053</v>
      </c>
    </row>
    <row r="104" spans="1:14">
      <c r="A104" s="6">
        <v>38198</v>
      </c>
      <c r="B104" s="4">
        <v>5720.59</v>
      </c>
      <c r="C104" s="4">
        <f t="shared" si="6"/>
        <v>1.4487571708336588E-2</v>
      </c>
      <c r="D104" s="4"/>
      <c r="E104" s="4"/>
      <c r="F104" s="4"/>
      <c r="G104" s="4"/>
      <c r="H104" s="4"/>
      <c r="I104" s="4"/>
      <c r="J104" s="4">
        <f t="shared" si="7"/>
        <v>2.0988973400419474E-4</v>
      </c>
      <c r="K104" s="14">
        <f t="shared" si="8"/>
        <v>2.7006854425424458E-3</v>
      </c>
      <c r="L104" s="4">
        <f t="shared" si="9"/>
        <v>5.196811948245237E-2</v>
      </c>
      <c r="M104" s="9">
        <f t="shared" si="10"/>
        <v>7.7717208638190372E-2</v>
      </c>
      <c r="N104" s="9">
        <f t="shared" si="11"/>
        <v>5.8365324619442784</v>
      </c>
    </row>
    <row r="105" spans="1:14">
      <c r="A105" s="6">
        <v>38230</v>
      </c>
      <c r="B105" s="4">
        <v>5611.49</v>
      </c>
      <c r="C105" s="4">
        <f t="shared" si="6"/>
        <v>-1.9255665507706965E-2</v>
      </c>
      <c r="D105" s="4"/>
      <c r="E105" s="4"/>
      <c r="F105" s="4"/>
      <c r="G105" s="4"/>
      <c r="H105" s="4"/>
      <c r="I105" s="4"/>
      <c r="J105" s="4">
        <f t="shared" si="7"/>
        <v>3.7078065414469574E-4</v>
      </c>
      <c r="K105" s="14">
        <f t="shared" si="8"/>
        <v>2.2558752176324776E-3</v>
      </c>
      <c r="L105" s="4">
        <f t="shared" si="9"/>
        <v>4.7496054758605771E-2</v>
      </c>
      <c r="M105" s="9">
        <f t="shared" si="10"/>
        <v>0.1643622179305764</v>
      </c>
      <c r="N105" s="9">
        <f t="shared" si="11"/>
        <v>5.9298550402785981</v>
      </c>
    </row>
    <row r="106" spans="1:14">
      <c r="A106" s="6">
        <v>38260</v>
      </c>
      <c r="B106" s="4">
        <v>5798.2</v>
      </c>
      <c r="C106" s="4">
        <f t="shared" si="6"/>
        <v>3.2731243139989985E-2</v>
      </c>
      <c r="D106" s="4"/>
      <c r="E106" s="4"/>
      <c r="F106" s="4"/>
      <c r="G106" s="4"/>
      <c r="H106" s="4"/>
      <c r="I106" s="4"/>
      <c r="J106" s="4">
        <f t="shared" si="7"/>
        <v>1.0713342774891414E-3</v>
      </c>
      <c r="K106" s="14">
        <f t="shared" si="8"/>
        <v>1.9534867640370202E-3</v>
      </c>
      <c r="L106" s="4">
        <f t="shared" si="9"/>
        <v>4.4198266527512367E-2</v>
      </c>
      <c r="M106" s="9">
        <f t="shared" si="10"/>
        <v>0.54842156968350908</v>
      </c>
      <c r="N106" s="9">
        <f t="shared" si="11"/>
        <v>5.6897178493207416</v>
      </c>
    </row>
    <row r="107" spans="1:14">
      <c r="A107" s="6">
        <v>38289</v>
      </c>
      <c r="B107" s="4">
        <v>5842.26</v>
      </c>
      <c r="C107" s="4">
        <f t="shared" si="6"/>
        <v>7.5701837237538427E-3</v>
      </c>
      <c r="D107" s="4"/>
      <c r="E107" s="4"/>
      <c r="F107" s="4"/>
      <c r="G107" s="4"/>
      <c r="H107" s="4"/>
      <c r="I107" s="4"/>
      <c r="J107" s="4">
        <f t="shared" si="7"/>
        <v>5.7307681611387597E-5</v>
      </c>
      <c r="K107" s="14">
        <f t="shared" si="8"/>
        <v>1.8844674849760297E-3</v>
      </c>
      <c r="L107" s="4">
        <f t="shared" si="9"/>
        <v>4.341045363706799E-2</v>
      </c>
      <c r="M107" s="9">
        <f t="shared" si="10"/>
        <v>3.0410544128924858E-2</v>
      </c>
      <c r="N107" s="9">
        <f t="shared" si="11"/>
        <v>6.2436994552032345</v>
      </c>
    </row>
    <row r="108" spans="1:14">
      <c r="A108" s="6">
        <v>38321</v>
      </c>
      <c r="B108" s="4">
        <v>6196.75</v>
      </c>
      <c r="C108" s="4">
        <f t="shared" si="6"/>
        <v>5.8907252783569675E-2</v>
      </c>
      <c r="D108" s="4"/>
      <c r="E108" s="4"/>
      <c r="F108" s="4"/>
      <c r="G108" s="4"/>
      <c r="H108" s="4"/>
      <c r="I108" s="4"/>
      <c r="J108" s="4">
        <f t="shared" si="7"/>
        <v>3.4700644305073773E-3</v>
      </c>
      <c r="K108" s="14">
        <f t="shared" si="8"/>
        <v>1.5975634613392253E-3</v>
      </c>
      <c r="L108" s="4">
        <f t="shared" si="9"/>
        <v>3.9969531662745625E-2</v>
      </c>
      <c r="M108" s="9">
        <f t="shared" si="10"/>
        <v>2.1720980195669028</v>
      </c>
      <c r="N108" s="9">
        <f t="shared" si="11"/>
        <v>4.267177627526749</v>
      </c>
    </row>
    <row r="109" spans="1:14">
      <c r="A109" s="6">
        <v>38352</v>
      </c>
      <c r="B109" s="4">
        <v>6141.55</v>
      </c>
      <c r="C109" s="4">
        <f t="shared" si="6"/>
        <v>-8.9478077677682677E-3</v>
      </c>
      <c r="D109" s="4"/>
      <c r="E109" s="4"/>
      <c r="F109" s="4"/>
      <c r="G109" s="4"/>
      <c r="H109" s="4"/>
      <c r="I109" s="4"/>
      <c r="J109" s="4">
        <f t="shared" si="7"/>
        <v>8.0063263848934152E-5</v>
      </c>
      <c r="K109" s="14">
        <f t="shared" si="8"/>
        <v>2.1668225246714206E-3</v>
      </c>
      <c r="L109" s="4">
        <f t="shared" si="9"/>
        <v>4.654914096598798E-2</v>
      </c>
      <c r="M109" s="9">
        <f t="shared" si="10"/>
        <v>3.6949617671652661E-2</v>
      </c>
      <c r="N109" s="9">
        <f t="shared" si="11"/>
        <v>6.0975438412004301</v>
      </c>
    </row>
    <row r="110" spans="1:14">
      <c r="A110" s="6">
        <v>38383</v>
      </c>
      <c r="B110" s="4">
        <v>6211.41</v>
      </c>
      <c r="C110" s="4">
        <f t="shared" si="6"/>
        <v>1.131077001539893E-2</v>
      </c>
      <c r="D110" s="4"/>
      <c r="E110" s="4"/>
      <c r="F110" s="4"/>
      <c r="G110" s="4"/>
      <c r="H110" s="4"/>
      <c r="I110" s="4"/>
      <c r="J110" s="4">
        <f t="shared" si="7"/>
        <v>1.279335183412475E-4</v>
      </c>
      <c r="K110" s="14">
        <f t="shared" si="8"/>
        <v>1.8183582351838103E-3</v>
      </c>
      <c r="L110" s="4">
        <f t="shared" si="9"/>
        <v>4.2642211893660138E-2</v>
      </c>
      <c r="M110" s="9">
        <f t="shared" si="10"/>
        <v>7.0356608431624709E-2</v>
      </c>
      <c r="N110" s="9">
        <f t="shared" si="11"/>
        <v>6.2394646451508393</v>
      </c>
    </row>
    <row r="111" spans="1:14">
      <c r="A111" s="6">
        <v>38411</v>
      </c>
      <c r="B111" s="4">
        <v>6151.91</v>
      </c>
      <c r="C111" s="4">
        <f t="shared" si="6"/>
        <v>-9.6253206053038554E-3</v>
      </c>
      <c r="D111" s="4"/>
      <c r="E111" s="4"/>
      <c r="F111" s="4"/>
      <c r="G111" s="4"/>
      <c r="H111" s="4"/>
      <c r="I111" s="4"/>
      <c r="J111" s="4">
        <f t="shared" si="7"/>
        <v>9.2646796754886982E-5</v>
      </c>
      <c r="K111" s="14">
        <f t="shared" si="8"/>
        <v>1.5634112427402424E-3</v>
      </c>
      <c r="L111" s="4">
        <f t="shared" si="9"/>
        <v>3.9539995482299216E-2</v>
      </c>
      <c r="M111" s="9">
        <f t="shared" si="10"/>
        <v>5.9259390122142069E-2</v>
      </c>
      <c r="N111" s="9">
        <f t="shared" si="11"/>
        <v>6.4016257608701421</v>
      </c>
    </row>
    <row r="112" spans="1:14">
      <c r="A112" s="6">
        <v>38442</v>
      </c>
      <c r="B112" s="4">
        <v>5861.86</v>
      </c>
      <c r="C112" s="4">
        <f t="shared" si="6"/>
        <v>-4.8295643337922911E-2</v>
      </c>
      <c r="D112" s="4"/>
      <c r="E112" s="4"/>
      <c r="F112" s="4"/>
      <c r="G112" s="4"/>
      <c r="H112" s="4"/>
      <c r="I112" s="4"/>
      <c r="J112" s="4">
        <f t="shared" si="7"/>
        <v>2.3324691654238575E-3</v>
      </c>
      <c r="K112" s="14">
        <f t="shared" si="8"/>
        <v>1.3606442830344291E-3</v>
      </c>
      <c r="L112" s="4">
        <f t="shared" si="9"/>
        <v>3.688691208320953E-2</v>
      </c>
      <c r="M112" s="9">
        <f t="shared" si="10"/>
        <v>1.7142387577024332</v>
      </c>
      <c r="N112" s="9">
        <f t="shared" si="11"/>
        <v>4.8855581961846219</v>
      </c>
    </row>
    <row r="113" spans="1:14">
      <c r="A113" s="6">
        <v>38471</v>
      </c>
      <c r="B113" s="4">
        <v>5811.21</v>
      </c>
      <c r="C113" s="4">
        <f t="shared" si="6"/>
        <v>-8.6781485713132156E-3</v>
      </c>
      <c r="D113" s="4"/>
      <c r="E113" s="4"/>
      <c r="F113" s="4"/>
      <c r="G113" s="4"/>
      <c r="H113" s="4"/>
      <c r="I113" s="4"/>
      <c r="J113" s="4">
        <f t="shared" si="7"/>
        <v>7.5310262625785603E-5</v>
      </c>
      <c r="K113" s="14">
        <f t="shared" si="8"/>
        <v>1.7232087210820543E-3</v>
      </c>
      <c r="L113" s="4">
        <f t="shared" si="9"/>
        <v>4.1511549249360159E-2</v>
      </c>
      <c r="M113" s="9">
        <f t="shared" si="10"/>
        <v>4.3703505967922468E-2</v>
      </c>
      <c r="N113" s="9">
        <f t="shared" si="11"/>
        <v>6.3198636846262692</v>
      </c>
    </row>
    <row r="114" spans="1:14">
      <c r="A114" s="6">
        <v>38503</v>
      </c>
      <c r="B114" s="4">
        <v>5582.98</v>
      </c>
      <c r="C114" s="4">
        <f t="shared" si="6"/>
        <v>-4.0066126779894518E-2</v>
      </c>
      <c r="D114" s="4"/>
      <c r="E114" s="4"/>
      <c r="F114" s="4"/>
      <c r="G114" s="4"/>
      <c r="H114" s="4"/>
      <c r="I114" s="4"/>
      <c r="J114" s="4">
        <f t="shared" si="7"/>
        <v>1.6052945151425807E-3</v>
      </c>
      <c r="K114" s="14">
        <f t="shared" si="8"/>
        <v>1.4786230491481693E-3</v>
      </c>
      <c r="L114" s="4">
        <f t="shared" si="9"/>
        <v>3.8452867892371428E-2</v>
      </c>
      <c r="M114" s="9">
        <f t="shared" si="10"/>
        <v>1.0856685319949437</v>
      </c>
      <c r="N114" s="9">
        <f t="shared" si="11"/>
        <v>5.4309754644731942</v>
      </c>
    </row>
    <row r="115" spans="1:14">
      <c r="A115" s="6">
        <v>38533</v>
      </c>
      <c r="B115" s="4">
        <v>5729.85</v>
      </c>
      <c r="C115" s="4">
        <f t="shared" si="6"/>
        <v>2.5966668355140499E-2</v>
      </c>
      <c r="D115" s="4"/>
      <c r="E115" s="4"/>
      <c r="F115" s="4"/>
      <c r="G115" s="4"/>
      <c r="H115" s="4"/>
      <c r="I115" s="4"/>
      <c r="J115" s="4">
        <f t="shared" si="7"/>
        <v>6.74267865465855E-4</v>
      </c>
      <c r="K115" s="14">
        <f t="shared" si="8"/>
        <v>1.645308029076593E-3</v>
      </c>
      <c r="L115" s="4">
        <f t="shared" si="9"/>
        <v>4.0562396737330413E-2</v>
      </c>
      <c r="M115" s="9">
        <f t="shared" si="10"/>
        <v>0.40981254181581961</v>
      </c>
      <c r="N115" s="9">
        <f t="shared" si="11"/>
        <v>6.0000151187601034</v>
      </c>
    </row>
    <row r="116" spans="1:14">
      <c r="A116" s="6">
        <v>38562</v>
      </c>
      <c r="B116" s="4">
        <v>6049.66</v>
      </c>
      <c r="C116" s="4">
        <f t="shared" si="6"/>
        <v>5.4312719742929616E-2</v>
      </c>
      <c r="D116" s="4"/>
      <c r="E116" s="4"/>
      <c r="F116" s="4"/>
      <c r="G116" s="4"/>
      <c r="H116" s="4"/>
      <c r="I116" s="4"/>
      <c r="J116" s="4">
        <f t="shared" si="7"/>
        <v>2.9498715258740164E-3</v>
      </c>
      <c r="K116" s="14">
        <f t="shared" si="8"/>
        <v>1.5575025039727892E-3</v>
      </c>
      <c r="L116" s="4">
        <f t="shared" si="9"/>
        <v>3.9465206245157126E-2</v>
      </c>
      <c r="M116" s="9">
        <f t="shared" si="10"/>
        <v>1.8939754628642016</v>
      </c>
      <c r="N116" s="9">
        <f t="shared" si="11"/>
        <v>4.570696236752573</v>
      </c>
    </row>
    <row r="117" spans="1:14">
      <c r="A117" s="6">
        <v>38595</v>
      </c>
      <c r="B117" s="4">
        <v>5894.02</v>
      </c>
      <c r="C117" s="4">
        <f t="shared" si="6"/>
        <v>-2.6063794525406081E-2</v>
      </c>
      <c r="D117" s="4"/>
      <c r="E117" s="4"/>
      <c r="F117" s="4"/>
      <c r="G117" s="4"/>
      <c r="H117" s="4"/>
      <c r="I117" s="4"/>
      <c r="J117" s="4">
        <f t="shared" si="7"/>
        <v>6.7932138506258803E-4</v>
      </c>
      <c r="K117" s="14">
        <f t="shared" si="8"/>
        <v>2.0160886611443364E-3</v>
      </c>
      <c r="L117" s="4">
        <f t="shared" si="9"/>
        <v>4.490087595074662E-2</v>
      </c>
      <c r="M117" s="9">
        <f t="shared" si="10"/>
        <v>0.33695015410532775</v>
      </c>
      <c r="N117" s="9">
        <f t="shared" si="11"/>
        <v>5.8696457968924935</v>
      </c>
    </row>
    <row r="118" spans="1:14">
      <c r="A118" s="6">
        <v>38625</v>
      </c>
      <c r="B118" s="4">
        <v>5955.7</v>
      </c>
      <c r="C118" s="4">
        <f t="shared" si="6"/>
        <v>1.041046658671263E-2</v>
      </c>
      <c r="D118" s="4"/>
      <c r="E118" s="4"/>
      <c r="F118" s="4"/>
      <c r="G118" s="4"/>
      <c r="H118" s="4"/>
      <c r="I118" s="4"/>
      <c r="J118" s="4">
        <f t="shared" si="7"/>
        <v>1.0837781455306012E-4</v>
      </c>
      <c r="K118" s="14">
        <f t="shared" si="8"/>
        <v>1.8417091212959255E-3</v>
      </c>
      <c r="L118" s="4">
        <f t="shared" si="9"/>
        <v>4.2915138602781254E-2</v>
      </c>
      <c r="M118" s="9">
        <f t="shared" si="10"/>
        <v>5.8846325567850619E-2</v>
      </c>
      <c r="N118" s="9">
        <f t="shared" si="11"/>
        <v>6.2382149426568985</v>
      </c>
    </row>
    <row r="119" spans="1:14">
      <c r="A119" s="6">
        <v>38656</v>
      </c>
      <c r="B119" s="4">
        <v>5831.97</v>
      </c>
      <c r="C119" s="4">
        <f t="shared" si="6"/>
        <v>-2.0993893517557538E-2</v>
      </c>
      <c r="D119" s="4"/>
      <c r="E119" s="4"/>
      <c r="F119" s="4"/>
      <c r="G119" s="4"/>
      <c r="H119" s="4"/>
      <c r="I119" s="4"/>
      <c r="J119" s="4">
        <f t="shared" si="7"/>
        <v>4.4074356502654444E-4</v>
      </c>
      <c r="K119" s="14">
        <f t="shared" si="8"/>
        <v>1.5767194625068036E-3</v>
      </c>
      <c r="L119" s="4">
        <f t="shared" si="9"/>
        <v>3.9707926947988657E-2</v>
      </c>
      <c r="M119" s="9">
        <f t="shared" si="10"/>
        <v>0.27953201283239859</v>
      </c>
      <c r="N119" s="9">
        <f t="shared" si="11"/>
        <v>6.1728768671409391</v>
      </c>
    </row>
    <row r="120" spans="1:14">
      <c r="A120" s="6">
        <v>38686</v>
      </c>
      <c r="B120" s="4">
        <v>5741.85</v>
      </c>
      <c r="C120" s="4">
        <f t="shared" si="6"/>
        <v>-1.5573392604537162E-2</v>
      </c>
      <c r="D120" s="4"/>
      <c r="E120" s="4"/>
      <c r="F120" s="4"/>
      <c r="G120" s="4"/>
      <c r="H120" s="4"/>
      <c r="I120" s="4"/>
      <c r="J120" s="4">
        <f t="shared" si="7"/>
        <v>2.4253055721505277E-4</v>
      </c>
      <c r="K120" s="14">
        <f t="shared" si="8"/>
        <v>1.4512058071887443E-3</v>
      </c>
      <c r="L120" s="4">
        <f t="shared" si="9"/>
        <v>3.8094695263103814E-2</v>
      </c>
      <c r="M120" s="9">
        <f t="shared" si="10"/>
        <v>0.16712347484667223</v>
      </c>
      <c r="N120" s="9">
        <f t="shared" si="11"/>
        <v>6.3682370021186889</v>
      </c>
    </row>
    <row r="121" spans="1:14">
      <c r="A121" s="6">
        <v>38716</v>
      </c>
      <c r="B121" s="4">
        <v>5737.45</v>
      </c>
      <c r="C121" s="4">
        <f t="shared" si="6"/>
        <v>-7.6659730392591996E-4</v>
      </c>
      <c r="D121" s="4"/>
      <c r="E121" s="4"/>
      <c r="F121" s="4"/>
      <c r="G121" s="4"/>
      <c r="H121" s="4"/>
      <c r="I121" s="4"/>
      <c r="J121" s="4">
        <f t="shared" si="7"/>
        <v>5.8767142638648928E-7</v>
      </c>
      <c r="K121" s="14">
        <f t="shared" si="8"/>
        <v>1.3096108512974684E-3</v>
      </c>
      <c r="L121" s="4">
        <f t="shared" si="9"/>
        <v>3.61885458577361E-2</v>
      </c>
      <c r="M121" s="9">
        <f t="shared" si="10"/>
        <v>4.4873744426007669E-4</v>
      </c>
      <c r="N121" s="9">
        <f t="shared" si="11"/>
        <v>6.6375765085341705</v>
      </c>
    </row>
    <row r="122" spans="1:14">
      <c r="A122" s="6">
        <v>38748</v>
      </c>
      <c r="B122" s="4">
        <v>5846.54</v>
      </c>
      <c r="C122" s="4">
        <f t="shared" si="6"/>
        <v>1.8835172523251842E-2</v>
      </c>
      <c r="D122" s="4"/>
      <c r="E122" s="4"/>
      <c r="F122" s="4"/>
      <c r="G122" s="4"/>
      <c r="H122" s="4"/>
      <c r="I122" s="4"/>
      <c r="J122" s="4">
        <f t="shared" si="7"/>
        <v>3.5476372398066114E-4</v>
      </c>
      <c r="K122" s="14">
        <f t="shared" si="8"/>
        <v>1.1456394405877485E-3</v>
      </c>
      <c r="L122" s="4">
        <f t="shared" si="9"/>
        <v>3.3847295912491276E-2</v>
      </c>
      <c r="M122" s="9">
        <f t="shared" si="10"/>
        <v>0.30966437730064211</v>
      </c>
      <c r="N122" s="9">
        <f t="shared" si="11"/>
        <v>6.4621279571625267</v>
      </c>
    </row>
    <row r="123" spans="1:14">
      <c r="A123" s="6">
        <v>38776</v>
      </c>
      <c r="B123" s="4">
        <v>5981.9</v>
      </c>
      <c r="C123" s="4">
        <f t="shared" si="6"/>
        <v>2.2888209975917562E-2</v>
      </c>
      <c r="D123" s="4"/>
      <c r="E123" s="4"/>
      <c r="F123" s="4"/>
      <c r="G123" s="4"/>
      <c r="H123" s="4"/>
      <c r="I123" s="4"/>
      <c r="J123" s="4">
        <f t="shared" si="7"/>
        <v>5.2387015590169223E-4</v>
      </c>
      <c r="K123" s="14">
        <f t="shared" si="8"/>
        <v>1.1022768380948842E-3</v>
      </c>
      <c r="L123" s="4">
        <f t="shared" si="9"/>
        <v>3.320055478595025E-2</v>
      </c>
      <c r="M123" s="9">
        <f t="shared" si="10"/>
        <v>0.47526187414689863</v>
      </c>
      <c r="N123" s="9">
        <f t="shared" si="11"/>
        <v>6.335115511411348</v>
      </c>
    </row>
    <row r="124" spans="1:14">
      <c r="A124" s="6">
        <v>38807</v>
      </c>
      <c r="B124" s="4">
        <v>6000</v>
      </c>
      <c r="C124" s="4">
        <f t="shared" si="6"/>
        <v>3.0212259771431604E-3</v>
      </c>
      <c r="D124" s="4"/>
      <c r="E124" s="4"/>
      <c r="F124" s="4"/>
      <c r="G124" s="4"/>
      <c r="H124" s="4"/>
      <c r="I124" s="4"/>
      <c r="J124" s="4">
        <f t="shared" si="7"/>
        <v>9.1278064049646452E-6</v>
      </c>
      <c r="K124" s="14">
        <f t="shared" si="8"/>
        <v>1.1082353267611389E-3</v>
      </c>
      <c r="L124" s="4">
        <f t="shared" si="9"/>
        <v>3.3290168620196847E-2</v>
      </c>
      <c r="M124" s="9">
        <f t="shared" si="10"/>
        <v>8.2363431164399134E-3</v>
      </c>
      <c r="N124" s="9">
        <f t="shared" si="11"/>
        <v>6.7967499813183165</v>
      </c>
    </row>
    <row r="125" spans="1:14">
      <c r="A125" s="6">
        <v>38835</v>
      </c>
      <c r="B125" s="4">
        <v>6229.32</v>
      </c>
      <c r="C125" s="4">
        <f t="shared" si="6"/>
        <v>3.7507708336402601E-2</v>
      </c>
      <c r="D125" s="4"/>
      <c r="E125" s="4"/>
      <c r="F125" s="4"/>
      <c r="G125" s="4"/>
      <c r="H125" s="4"/>
      <c r="I125" s="4"/>
      <c r="J125" s="4">
        <f t="shared" si="7"/>
        <v>1.4068281846486453E-3</v>
      </c>
      <c r="K125" s="14">
        <f t="shared" si="8"/>
        <v>9.9388985643641178E-4</v>
      </c>
      <c r="L125" s="4">
        <f t="shared" si="9"/>
        <v>3.1526018721627566E-2</v>
      </c>
      <c r="M125" s="9">
        <f t="shared" si="10"/>
        <v>1.4154769520365389</v>
      </c>
      <c r="N125" s="9">
        <f t="shared" si="11"/>
        <v>5.4984072138249402</v>
      </c>
    </row>
    <row r="126" spans="1:14">
      <c r="A126" s="6">
        <v>38868</v>
      </c>
      <c r="B126" s="4">
        <v>6050.94</v>
      </c>
      <c r="C126" s="4">
        <f t="shared" si="6"/>
        <v>-2.905354568984464E-2</v>
      </c>
      <c r="D126" s="4"/>
      <c r="E126" s="4"/>
      <c r="F126" s="4"/>
      <c r="G126" s="4"/>
      <c r="H126" s="4"/>
      <c r="I126" s="4"/>
      <c r="J126" s="4">
        <f t="shared" si="7"/>
        <v>8.4410851715189009E-4</v>
      </c>
      <c r="K126" s="14">
        <f t="shared" si="8"/>
        <v>1.2294404792388672E-3</v>
      </c>
      <c r="L126" s="4">
        <f t="shared" si="9"/>
        <v>3.5063378035193174E-2</v>
      </c>
      <c r="M126" s="9">
        <f t="shared" si="10"/>
        <v>0.68657940860583033</v>
      </c>
      <c r="N126" s="9">
        <f t="shared" si="11"/>
        <v>6.0146166994158161</v>
      </c>
    </row>
    <row r="127" spans="1:14">
      <c r="A127" s="6">
        <v>38898</v>
      </c>
      <c r="B127" s="4">
        <v>5973.67</v>
      </c>
      <c r="C127" s="4">
        <f t="shared" si="6"/>
        <v>-1.2852152977050224E-2</v>
      </c>
      <c r="D127" s="4"/>
      <c r="E127" s="4"/>
      <c r="F127" s="4"/>
      <c r="G127" s="4"/>
      <c r="H127" s="4"/>
      <c r="I127" s="4"/>
      <c r="J127" s="4">
        <f t="shared" si="7"/>
        <v>1.6517783614550095E-4</v>
      </c>
      <c r="K127" s="14">
        <f t="shared" si="8"/>
        <v>1.2792749388564799E-3</v>
      </c>
      <c r="L127" s="4">
        <f t="shared" si="9"/>
        <v>3.5766953167085391E-2</v>
      </c>
      <c r="M127" s="9">
        <f t="shared" si="10"/>
        <v>0.12911832408219484</v>
      </c>
      <c r="N127" s="9">
        <f t="shared" si="11"/>
        <v>6.5323434914824805</v>
      </c>
    </row>
    <row r="128" spans="1:14">
      <c r="A128" s="6">
        <v>38929</v>
      </c>
      <c r="B128" s="4">
        <v>6073.08</v>
      </c>
      <c r="C128" s="4">
        <f t="shared" si="6"/>
        <v>1.6504410992201457E-2</v>
      </c>
      <c r="D128" s="4"/>
      <c r="E128" s="4"/>
      <c r="F128" s="4"/>
      <c r="G128" s="4"/>
      <c r="H128" s="4"/>
      <c r="I128" s="4"/>
      <c r="J128" s="4">
        <f t="shared" si="7"/>
        <v>2.7239558219950029E-4</v>
      </c>
      <c r="K128" s="14">
        <f t="shared" si="8"/>
        <v>1.160498836149864E-3</v>
      </c>
      <c r="L128" s="4">
        <f t="shared" si="9"/>
        <v>3.4066095111560175E-2</v>
      </c>
      <c r="M128" s="9">
        <f t="shared" si="10"/>
        <v>0.23472283962232582</v>
      </c>
      <c r="N128" s="9">
        <f t="shared" si="11"/>
        <v>6.5241824955147631</v>
      </c>
    </row>
    <row r="129" spans="1:14">
      <c r="A129" s="6">
        <v>38960</v>
      </c>
      <c r="B129" s="4">
        <v>6216.08</v>
      </c>
      <c r="C129" s="4">
        <f t="shared" si="6"/>
        <v>2.3273593105635371E-2</v>
      </c>
      <c r="D129" s="4"/>
      <c r="E129" s="4"/>
      <c r="F129" s="4"/>
      <c r="G129" s="4"/>
      <c r="H129" s="4"/>
      <c r="I129" s="4"/>
      <c r="J129" s="4">
        <f t="shared" si="7"/>
        <v>5.4166013604667828E-4</v>
      </c>
      <c r="K129" s="14">
        <f t="shared" si="8"/>
        <v>1.094594722140728E-3</v>
      </c>
      <c r="L129" s="4">
        <f t="shared" si="9"/>
        <v>3.3084659921793484E-2</v>
      </c>
      <c r="M129" s="9">
        <f t="shared" si="10"/>
        <v>0.49484994317105707</v>
      </c>
      <c r="N129" s="9">
        <f t="shared" si="11"/>
        <v>6.3225211578191898</v>
      </c>
    </row>
    <row r="130" spans="1:14">
      <c r="A130" s="6">
        <v>38989</v>
      </c>
      <c r="B130" s="4">
        <v>6270.67</v>
      </c>
      <c r="C130" s="4">
        <f t="shared" si="6"/>
        <v>8.7437239947423251E-3</v>
      </c>
      <c r="D130" s="4"/>
      <c r="E130" s="4"/>
      <c r="F130" s="4"/>
      <c r="G130" s="4"/>
      <c r="H130" s="4"/>
      <c r="I130" s="4"/>
      <c r="J130" s="4">
        <f t="shared" si="7"/>
        <v>7.6452709296232689E-5</v>
      </c>
      <c r="K130" s="14">
        <f t="shared" si="8"/>
        <v>1.1064801879609452E-3</v>
      </c>
      <c r="L130" s="4">
        <f t="shared" si="9"/>
        <v>3.3263796956465225E-2</v>
      </c>
      <c r="M130" s="9">
        <f t="shared" si="10"/>
        <v>6.909541637353854E-2</v>
      </c>
      <c r="N130" s="9">
        <f t="shared" si="11"/>
        <v>6.7374758874014171</v>
      </c>
    </row>
    <row r="131" spans="1:14">
      <c r="A131" s="6">
        <v>39021</v>
      </c>
      <c r="B131" s="4">
        <v>6439.25</v>
      </c>
      <c r="C131" s="4">
        <f t="shared" si="6"/>
        <v>2.6528866716843069E-2</v>
      </c>
      <c r="D131" s="4"/>
      <c r="E131" s="4"/>
      <c r="F131" s="4"/>
      <c r="G131" s="4"/>
      <c r="H131" s="4"/>
      <c r="I131" s="4"/>
      <c r="J131" s="4">
        <f t="shared" si="7"/>
        <v>7.03780769280024E-4</v>
      </c>
      <c r="K131" s="14">
        <f t="shared" si="8"/>
        <v>1.0081005961329612E-3</v>
      </c>
      <c r="L131" s="4">
        <f t="shared" si="9"/>
        <v>3.1750599933433717E-2</v>
      </c>
      <c r="M131" s="9">
        <f t="shared" si="10"/>
        <v>0.69812553626066931</v>
      </c>
      <c r="N131" s="9">
        <f t="shared" si="11"/>
        <v>6.2015617803008016</v>
      </c>
    </row>
    <row r="132" spans="1:14">
      <c r="A132" s="6">
        <v>39051</v>
      </c>
      <c r="B132" s="4">
        <v>7035.22</v>
      </c>
      <c r="C132" s="4">
        <f t="shared" ref="C132:C195" si="12">LN(B132)-LN(B131)</f>
        <v>8.8516888580778996E-2</v>
      </c>
      <c r="D132" s="4"/>
      <c r="E132" s="4"/>
      <c r="F132" s="4"/>
      <c r="G132" s="4"/>
      <c r="H132" s="4"/>
      <c r="I132" s="4"/>
      <c r="J132" s="4">
        <f t="shared" ref="J132:J195" si="13">C132^2</f>
        <v>7.8352395640220434E-3</v>
      </c>
      <c r="K132" s="14">
        <f t="shared" si="8"/>
        <v>1.0779002031634064E-3</v>
      </c>
      <c r="L132" s="4">
        <f t="shared" si="9"/>
        <v>3.283139051522805E-2</v>
      </c>
      <c r="M132" s="9">
        <f t="shared" si="10"/>
        <v>7.26898421674594</v>
      </c>
      <c r="N132" s="9">
        <f t="shared" si="11"/>
        <v>-0.43624383004998624</v>
      </c>
    </row>
    <row r="133" spans="1:14">
      <c r="A133" s="6">
        <v>39080</v>
      </c>
      <c r="B133" s="4">
        <v>7169.59</v>
      </c>
      <c r="C133" s="4">
        <f t="shared" si="12"/>
        <v>1.8919507983055084E-2</v>
      </c>
      <c r="D133" s="4"/>
      <c r="E133" s="4"/>
      <c r="F133" s="4"/>
      <c r="G133" s="4"/>
      <c r="H133" s="4"/>
      <c r="I133" s="4"/>
      <c r="J133" s="4">
        <f t="shared" si="13"/>
        <v>3.5794778232088506E-4</v>
      </c>
      <c r="K133" s="14">
        <f t="shared" ref="K133:K196" si="14">$F$5+$F$6*J132+$F$7*K132</f>
        <v>2.7783896343624203E-3</v>
      </c>
      <c r="L133" s="4">
        <f t="shared" ref="L133:L196" si="15">SQRT(K133)</f>
        <v>5.2710431931093302E-2</v>
      </c>
      <c r="M133" s="9">
        <f t="shared" ref="M133:M196" si="16">J133/K133</f>
        <v>0.1288328238393483</v>
      </c>
      <c r="N133" s="9">
        <f t="shared" ref="N133:N196" si="17">-LN(K133)-J133/K133</f>
        <v>5.7570509634958524</v>
      </c>
    </row>
    <row r="134" spans="1:14">
      <c r="A134" s="6">
        <v>39113</v>
      </c>
      <c r="B134" s="4">
        <v>7851.52</v>
      </c>
      <c r="C134" s="4">
        <f t="shared" si="12"/>
        <v>9.0858673352768093E-2</v>
      </c>
      <c r="D134" s="4"/>
      <c r="E134" s="4"/>
      <c r="F134" s="4"/>
      <c r="G134" s="4"/>
      <c r="H134" s="4"/>
      <c r="I134" s="4"/>
      <c r="J134" s="4">
        <f t="shared" si="13"/>
        <v>8.2552985234250111E-3</v>
      </c>
      <c r="K134" s="14">
        <f t="shared" si="14"/>
        <v>2.3493896358084691E-3</v>
      </c>
      <c r="L134" s="4">
        <f t="shared" si="15"/>
        <v>4.8470502739382325E-2</v>
      </c>
      <c r="M134" s="9">
        <f t="shared" si="16"/>
        <v>3.5138056274706462</v>
      </c>
      <c r="N134" s="9">
        <f t="shared" si="17"/>
        <v>2.5397940865341613</v>
      </c>
    </row>
    <row r="135" spans="1:14">
      <c r="A135" s="6">
        <v>39141</v>
      </c>
      <c r="B135" s="4">
        <v>7950.16</v>
      </c>
      <c r="C135" s="4">
        <f t="shared" si="12"/>
        <v>1.2484910626296752E-2</v>
      </c>
      <c r="D135" s="4"/>
      <c r="E135" s="4"/>
      <c r="F135" s="4"/>
      <c r="G135" s="4"/>
      <c r="H135" s="4"/>
      <c r="I135" s="4"/>
      <c r="J135" s="4">
        <f t="shared" si="13"/>
        <v>1.5587299334661757E-4</v>
      </c>
      <c r="K135" s="14">
        <f t="shared" si="14"/>
        <v>3.8460189192538411E-3</v>
      </c>
      <c r="L135" s="4">
        <f t="shared" si="15"/>
        <v>6.2016279469618629E-2</v>
      </c>
      <c r="M135" s="9">
        <f t="shared" si="16"/>
        <v>4.0528400046679486E-2</v>
      </c>
      <c r="N135" s="9">
        <f t="shared" si="17"/>
        <v>5.5201883125782016</v>
      </c>
    </row>
    <row r="136" spans="1:14">
      <c r="A136" s="6">
        <v>39171</v>
      </c>
      <c r="B136" s="4">
        <v>8332.7800000000007</v>
      </c>
      <c r="C136" s="4">
        <f t="shared" si="12"/>
        <v>4.7005079745630951E-2</v>
      </c>
      <c r="D136" s="4"/>
      <c r="E136" s="4"/>
      <c r="F136" s="4"/>
      <c r="G136" s="4"/>
      <c r="H136" s="4"/>
      <c r="I136" s="4"/>
      <c r="J136" s="4">
        <f t="shared" si="13"/>
        <v>2.2094775218931251E-3</v>
      </c>
      <c r="K136" s="14">
        <f t="shared" si="14"/>
        <v>3.1177011402208706E-3</v>
      </c>
      <c r="L136" s="4">
        <f t="shared" si="15"/>
        <v>5.5836378287106608E-2</v>
      </c>
      <c r="M136" s="9">
        <f t="shared" si="16"/>
        <v>0.70868804369638738</v>
      </c>
      <c r="N136" s="9">
        <f t="shared" si="17"/>
        <v>5.061971319077001</v>
      </c>
    </row>
    <row r="137" spans="1:14">
      <c r="A137" s="6">
        <v>39202</v>
      </c>
      <c r="B137" s="4">
        <v>8853.89</v>
      </c>
      <c r="C137" s="4">
        <f t="shared" si="12"/>
        <v>6.0659776473988458E-2</v>
      </c>
      <c r="D137" s="4"/>
      <c r="E137" s="4"/>
      <c r="F137" s="4"/>
      <c r="G137" s="4"/>
      <c r="H137" s="4"/>
      <c r="I137" s="4"/>
      <c r="J137" s="4">
        <f t="shared" si="13"/>
        <v>3.6796084818742436E-3</v>
      </c>
      <c r="K137" s="14">
        <f t="shared" si="14"/>
        <v>3.0360685826527575E-3</v>
      </c>
      <c r="L137" s="4">
        <f t="shared" si="15"/>
        <v>5.5100531600455159E-2</v>
      </c>
      <c r="M137" s="9">
        <f t="shared" si="16"/>
        <v>1.2119648755296544</v>
      </c>
      <c r="N137" s="9">
        <f t="shared" si="17"/>
        <v>4.5852269543676716</v>
      </c>
    </row>
    <row r="138" spans="1:14">
      <c r="A138" s="6">
        <v>39233</v>
      </c>
      <c r="B138" s="4">
        <v>9019.4</v>
      </c>
      <c r="C138" s="4">
        <f t="shared" si="12"/>
        <v>1.8520902545546392E-2</v>
      </c>
      <c r="D138" s="4"/>
      <c r="E138" s="4"/>
      <c r="F138" s="4"/>
      <c r="G138" s="4"/>
      <c r="H138" s="4"/>
      <c r="I138" s="4"/>
      <c r="J138" s="4">
        <f t="shared" si="13"/>
        <v>3.4302383110162678E-4</v>
      </c>
      <c r="K138" s="14">
        <f t="shared" si="14"/>
        <v>3.3133207989403841E-3</v>
      </c>
      <c r="L138" s="4">
        <f t="shared" si="15"/>
        <v>5.7561452369970512E-2</v>
      </c>
      <c r="M138" s="9">
        <f t="shared" si="16"/>
        <v>0.1035287108967316</v>
      </c>
      <c r="N138" s="9">
        <f t="shared" si="17"/>
        <v>5.6062756191081684</v>
      </c>
    </row>
    <row r="139" spans="1:14">
      <c r="A139" s="6">
        <v>39262</v>
      </c>
      <c r="B139" s="4">
        <v>9107.91</v>
      </c>
      <c r="C139" s="4">
        <f t="shared" si="12"/>
        <v>9.7654537146976139E-3</v>
      </c>
      <c r="D139" s="4"/>
      <c r="E139" s="4"/>
      <c r="F139" s="4"/>
      <c r="G139" s="4"/>
      <c r="H139" s="4"/>
      <c r="I139" s="4"/>
      <c r="J139" s="4">
        <f t="shared" si="13"/>
        <v>9.5364086253901432E-5</v>
      </c>
      <c r="K139" s="14">
        <f t="shared" si="14"/>
        <v>2.7542879725910314E-3</v>
      </c>
      <c r="L139" s="4">
        <f t="shared" si="15"/>
        <v>5.2481310698105008E-2</v>
      </c>
      <c r="M139" s="9">
        <f t="shared" si="16"/>
        <v>3.4623861848472555E-2</v>
      </c>
      <c r="N139" s="9">
        <f t="shared" si="17"/>
        <v>5.8599724570827849</v>
      </c>
    </row>
    <row r="140" spans="1:14">
      <c r="A140" s="6">
        <v>39294</v>
      </c>
      <c r="B140" s="4">
        <v>9355.94</v>
      </c>
      <c r="C140" s="4">
        <f t="shared" si="12"/>
        <v>2.6868168974615969E-2</v>
      </c>
      <c r="D140" s="4"/>
      <c r="E140" s="4"/>
      <c r="F140" s="4"/>
      <c r="G140" s="4"/>
      <c r="H140" s="4"/>
      <c r="I140" s="4"/>
      <c r="J140" s="4">
        <f t="shared" si="13"/>
        <v>7.2189850404851615E-4</v>
      </c>
      <c r="K140" s="14">
        <f t="shared" si="14"/>
        <v>2.2703404252582228E-3</v>
      </c>
      <c r="L140" s="4">
        <f t="shared" si="15"/>
        <v>4.7648089418760781E-2</v>
      </c>
      <c r="M140" s="9">
        <f t="shared" si="16"/>
        <v>0.31796927721375057</v>
      </c>
      <c r="N140" s="9">
        <f t="shared" si="17"/>
        <v>5.7698562144449062</v>
      </c>
    </row>
    <row r="141" spans="1:14">
      <c r="A141" s="6">
        <v>39325</v>
      </c>
      <c r="B141" s="4">
        <v>8626.44</v>
      </c>
      <c r="C141" s="4">
        <f t="shared" si="12"/>
        <v>-8.1179530200888195E-2</v>
      </c>
      <c r="D141" s="4"/>
      <c r="E141" s="4"/>
      <c r="F141" s="4"/>
      <c r="G141" s="4"/>
      <c r="H141" s="4"/>
      <c r="I141" s="4"/>
      <c r="J141" s="4">
        <f t="shared" si="13"/>
        <v>6.5901161236369184E-3</v>
      </c>
      <c r="K141" s="14">
        <f t="shared" si="14"/>
        <v>2.0456292894175557E-3</v>
      </c>
      <c r="L141" s="4">
        <f t="shared" si="15"/>
        <v>4.5228633512605219E-2</v>
      </c>
      <c r="M141" s="9">
        <f t="shared" si="16"/>
        <v>3.2215593302896526</v>
      </c>
      <c r="N141" s="9">
        <f t="shared" si="17"/>
        <v>2.9704904855475318</v>
      </c>
    </row>
    <row r="142" spans="1:14">
      <c r="A142" s="6">
        <v>39353</v>
      </c>
      <c r="B142" s="4">
        <v>8997.51</v>
      </c>
      <c r="C142" s="4">
        <f t="shared" si="12"/>
        <v>4.211596688679542E-2</v>
      </c>
      <c r="D142" s="4"/>
      <c r="E142" s="4"/>
      <c r="F142" s="4"/>
      <c r="G142" s="4"/>
      <c r="H142" s="4"/>
      <c r="I142" s="4"/>
      <c r="J142" s="4">
        <f t="shared" si="13"/>
        <v>1.7737546668096483E-3</v>
      </c>
      <c r="K142" s="14">
        <f t="shared" si="14"/>
        <v>3.2295203899667503E-3</v>
      </c>
      <c r="L142" s="4">
        <f t="shared" si="15"/>
        <v>5.6828869335635655E-2</v>
      </c>
      <c r="M142" s="9">
        <f t="shared" si="16"/>
        <v>0.54923160489100054</v>
      </c>
      <c r="N142" s="9">
        <f t="shared" si="17"/>
        <v>5.1861900339601261</v>
      </c>
    </row>
    <row r="143" spans="1:14">
      <c r="A143" s="6">
        <v>39386</v>
      </c>
      <c r="B143" s="4">
        <v>9548.1</v>
      </c>
      <c r="C143" s="4">
        <f t="shared" si="12"/>
        <v>5.9394309429038117E-2</v>
      </c>
      <c r="D143" s="4"/>
      <c r="E143" s="4"/>
      <c r="F143" s="4"/>
      <c r="G143" s="4"/>
      <c r="H143" s="4"/>
      <c r="I143" s="4"/>
      <c r="J143" s="4">
        <f t="shared" si="13"/>
        <v>3.5276839925523261E-3</v>
      </c>
      <c r="K143" s="14">
        <f t="shared" si="14"/>
        <v>3.0207847906015967E-3</v>
      </c>
      <c r="L143" s="4">
        <f t="shared" si="15"/>
        <v>5.4961666555896911E-2</v>
      </c>
      <c r="M143" s="9">
        <f t="shared" si="16"/>
        <v>1.1678038116213434</v>
      </c>
      <c r="N143" s="9">
        <f t="shared" si="17"/>
        <v>4.6344348052953146</v>
      </c>
    </row>
    <row r="144" spans="1:14">
      <c r="A144" s="6">
        <v>39416</v>
      </c>
      <c r="B144" s="4">
        <v>9408.91</v>
      </c>
      <c r="C144" s="4">
        <f t="shared" si="12"/>
        <v>-1.4685069150237595E-2</v>
      </c>
      <c r="D144" s="4"/>
      <c r="E144" s="4"/>
      <c r="F144" s="4"/>
      <c r="G144" s="4"/>
      <c r="H144" s="4"/>
      <c r="I144" s="4"/>
      <c r="J144" s="4">
        <f t="shared" si="13"/>
        <v>2.1565125594725991E-4</v>
      </c>
      <c r="K144" s="14">
        <f t="shared" si="14"/>
        <v>3.2665626004008859E-3</v>
      </c>
      <c r="L144" s="4">
        <f t="shared" si="15"/>
        <v>5.7153850267509416E-2</v>
      </c>
      <c r="M144" s="9">
        <f t="shared" si="16"/>
        <v>6.6017793726284107E-2</v>
      </c>
      <c r="N144" s="9">
        <f t="shared" si="17"/>
        <v>5.6579992457750192</v>
      </c>
    </row>
    <row r="145" spans="1:14">
      <c r="A145" s="6">
        <v>39447</v>
      </c>
      <c r="B145" s="4">
        <v>9810.83</v>
      </c>
      <c r="C145" s="4">
        <f t="shared" si="12"/>
        <v>4.1829764872508335E-2</v>
      </c>
      <c r="D145" s="4"/>
      <c r="E145" s="4"/>
      <c r="F145" s="4"/>
      <c r="G145" s="4"/>
      <c r="H145" s="4"/>
      <c r="I145" s="4"/>
      <c r="J145" s="4">
        <f t="shared" si="13"/>
        <v>1.7497292292893323E-3</v>
      </c>
      <c r="K145" s="14">
        <f t="shared" si="14"/>
        <v>2.6891743906049012E-3</v>
      </c>
      <c r="L145" s="4">
        <f t="shared" si="15"/>
        <v>5.1857250125752923E-2</v>
      </c>
      <c r="M145" s="9">
        <f t="shared" si="16"/>
        <v>0.6506566607960852</v>
      </c>
      <c r="N145" s="9">
        <f t="shared" si="17"/>
        <v>5.2678643896720132</v>
      </c>
    </row>
    <row r="146" spans="1:14">
      <c r="A146" s="6">
        <v>39478</v>
      </c>
      <c r="B146" s="4">
        <v>9443.2900000000009</v>
      </c>
      <c r="C146" s="4">
        <f t="shared" si="12"/>
        <v>-3.8182441152940783E-2</v>
      </c>
      <c r="D146" s="4"/>
      <c r="E146" s="4"/>
      <c r="F146" s="4"/>
      <c r="G146" s="4"/>
      <c r="H146" s="4"/>
      <c r="I146" s="4"/>
      <c r="J146" s="4">
        <f t="shared" si="13"/>
        <v>1.4578988123977858E-3</v>
      </c>
      <c r="K146" s="14">
        <f t="shared" si="14"/>
        <v>2.6027565458025988E-3</v>
      </c>
      <c r="L146" s="4">
        <f t="shared" si="15"/>
        <v>5.1017218130770307E-2</v>
      </c>
      <c r="M146" s="9">
        <f t="shared" si="16"/>
        <v>0.56013645023730829</v>
      </c>
      <c r="N146" s="9">
        <f t="shared" si="17"/>
        <v>5.3910477354189315</v>
      </c>
    </row>
    <row r="147" spans="1:14">
      <c r="A147" s="6">
        <v>39507</v>
      </c>
      <c r="B147" s="4">
        <v>9209.68</v>
      </c>
      <c r="C147" s="4">
        <f t="shared" si="12"/>
        <v>-2.504933156760103E-2</v>
      </c>
      <c r="D147" s="4"/>
      <c r="E147" s="4"/>
      <c r="F147" s="4"/>
      <c r="G147" s="4"/>
      <c r="H147" s="4"/>
      <c r="I147" s="4"/>
      <c r="J147" s="4">
        <f t="shared" si="13"/>
        <v>6.274690119836135E-4</v>
      </c>
      <c r="K147" s="14">
        <f t="shared" si="14"/>
        <v>2.4693822723189365E-3</v>
      </c>
      <c r="L147" s="4">
        <f t="shared" si="15"/>
        <v>4.9692879493131975E-2</v>
      </c>
      <c r="M147" s="9">
        <f t="shared" si="16"/>
        <v>0.25409958555925516</v>
      </c>
      <c r="N147" s="9">
        <f t="shared" si="17"/>
        <v>5.7496876662398284</v>
      </c>
    </row>
    <row r="148" spans="1:14">
      <c r="A148" s="6">
        <v>39538</v>
      </c>
      <c r="B148" s="4">
        <v>8423.67</v>
      </c>
      <c r="C148" s="4">
        <f t="shared" si="12"/>
        <v>-8.9209504545848972E-2</v>
      </c>
      <c r="D148" s="4"/>
      <c r="E148" s="4"/>
      <c r="F148" s="4"/>
      <c r="G148" s="4"/>
      <c r="H148" s="4"/>
      <c r="I148" s="4"/>
      <c r="J148" s="4">
        <f t="shared" si="13"/>
        <v>7.9583357013158478E-3</v>
      </c>
      <c r="K148" s="14">
        <f t="shared" si="14"/>
        <v>2.1757589193079278E-3</v>
      </c>
      <c r="L148" s="4">
        <f t="shared" si="15"/>
        <v>4.6645031024836157E-2</v>
      </c>
      <c r="M148" s="9">
        <f t="shared" si="16"/>
        <v>3.6577286346813001</v>
      </c>
      <c r="N148" s="9">
        <f t="shared" si="17"/>
        <v>2.472649112204115</v>
      </c>
    </row>
    <row r="149" spans="1:14">
      <c r="A149" s="6">
        <v>39568</v>
      </c>
      <c r="B149" s="4">
        <v>8618.6200000000008</v>
      </c>
      <c r="C149" s="4">
        <f t="shared" si="12"/>
        <v>2.2879378776767823E-2</v>
      </c>
      <c r="D149" s="4"/>
      <c r="E149" s="4"/>
      <c r="F149" s="4"/>
      <c r="G149" s="4"/>
      <c r="H149" s="4"/>
      <c r="I149" s="4"/>
      <c r="J149" s="4">
        <f t="shared" si="13"/>
        <v>5.2346597321081389E-4</v>
      </c>
      <c r="K149" s="14">
        <f t="shared" si="14"/>
        <v>3.6448842952938147E-3</v>
      </c>
      <c r="L149" s="4">
        <f t="shared" si="15"/>
        <v>6.0372877149377391E-2</v>
      </c>
      <c r="M149" s="9">
        <f t="shared" si="16"/>
        <v>0.14361662286144455</v>
      </c>
      <c r="N149" s="9">
        <f t="shared" si="17"/>
        <v>5.4708140345675202</v>
      </c>
    </row>
    <row r="150" spans="1:14">
      <c r="A150" s="6">
        <v>39598</v>
      </c>
      <c r="B150" s="4">
        <v>8519.6200000000008</v>
      </c>
      <c r="C150" s="4">
        <f t="shared" si="12"/>
        <v>-1.1553240144349886E-2</v>
      </c>
      <c r="D150" s="4"/>
      <c r="E150" s="4"/>
      <c r="F150" s="4"/>
      <c r="G150" s="4"/>
      <c r="H150" s="4"/>
      <c r="I150" s="4"/>
      <c r="J150" s="4">
        <f t="shared" si="13"/>
        <v>1.3347735783301776E-4</v>
      </c>
      <c r="K150" s="14">
        <f t="shared" si="14"/>
        <v>3.0490686102870243E-3</v>
      </c>
      <c r="L150" s="4">
        <f t="shared" si="15"/>
        <v>5.5218372035827211E-2</v>
      </c>
      <c r="M150" s="9">
        <f t="shared" si="16"/>
        <v>4.3776436313269072E-2</v>
      </c>
      <c r="N150" s="9">
        <f t="shared" si="17"/>
        <v>5.7491426723619687</v>
      </c>
    </row>
    <row r="151" spans="1:14">
      <c r="A151" s="6">
        <v>39629</v>
      </c>
      <c r="B151" s="4">
        <v>7900.36</v>
      </c>
      <c r="C151" s="4">
        <f t="shared" si="12"/>
        <v>-7.5463410852639967E-2</v>
      </c>
      <c r="D151" s="4"/>
      <c r="E151" s="4"/>
      <c r="F151" s="4"/>
      <c r="G151" s="4"/>
      <c r="H151" s="4"/>
      <c r="I151" s="4"/>
      <c r="J151" s="4">
        <f t="shared" si="13"/>
        <v>5.6947263775143399E-3</v>
      </c>
      <c r="K151" s="14">
        <f t="shared" si="14"/>
        <v>2.5041676944942835E-3</v>
      </c>
      <c r="L151" s="4">
        <f t="shared" si="15"/>
        <v>5.0041659589728671E-2</v>
      </c>
      <c r="M151" s="9">
        <f t="shared" si="16"/>
        <v>2.2740994503023448</v>
      </c>
      <c r="N151" s="9">
        <f t="shared" si="17"/>
        <v>3.715699407039692</v>
      </c>
    </row>
    <row r="152" spans="1:14">
      <c r="A152" s="6">
        <v>39660</v>
      </c>
      <c r="B152" s="4">
        <v>7729.19</v>
      </c>
      <c r="C152" s="4">
        <f t="shared" si="12"/>
        <v>-2.1904257492053603E-2</v>
      </c>
      <c r="D152" s="4"/>
      <c r="E152" s="4"/>
      <c r="F152" s="4"/>
      <c r="G152" s="4"/>
      <c r="H152" s="4"/>
      <c r="I152" s="4"/>
      <c r="J152" s="4">
        <f t="shared" si="13"/>
        <v>4.797964962781864E-4</v>
      </c>
      <c r="K152" s="14">
        <f t="shared" si="14"/>
        <v>3.3727356295282134E-3</v>
      </c>
      <c r="L152" s="4">
        <f t="shared" si="15"/>
        <v>5.8075258325109611E-2</v>
      </c>
      <c r="M152" s="9">
        <f t="shared" si="16"/>
        <v>0.1422573687891753</v>
      </c>
      <c r="N152" s="9">
        <f t="shared" si="17"/>
        <v>5.5497737356233214</v>
      </c>
    </row>
    <row r="153" spans="1:14">
      <c r="A153" s="6">
        <v>39689</v>
      </c>
      <c r="B153" s="4">
        <v>7344.27</v>
      </c>
      <c r="C153" s="4">
        <f t="shared" si="12"/>
        <v>-5.1083653214645253E-2</v>
      </c>
      <c r="D153" s="4"/>
      <c r="E153" s="4"/>
      <c r="F153" s="4"/>
      <c r="G153" s="4"/>
      <c r="H153" s="4"/>
      <c r="I153" s="4"/>
      <c r="J153" s="4">
        <f t="shared" si="13"/>
        <v>2.6095396257541361E-3</v>
      </c>
      <c r="K153" s="14">
        <f t="shared" si="14"/>
        <v>2.8312343403611583E-3</v>
      </c>
      <c r="L153" s="4">
        <f t="shared" si="15"/>
        <v>5.3209344483475439E-2</v>
      </c>
      <c r="M153" s="9">
        <f t="shared" si="16"/>
        <v>0.92169679794900261</v>
      </c>
      <c r="N153" s="9">
        <f t="shared" si="17"/>
        <v>4.94534570179749</v>
      </c>
    </row>
    <row r="154" spans="1:14">
      <c r="A154" s="6">
        <v>39721</v>
      </c>
      <c r="B154" s="4">
        <v>6755.91</v>
      </c>
      <c r="C154" s="4">
        <f t="shared" si="12"/>
        <v>-8.350273998345159E-2</v>
      </c>
      <c r="D154" s="4"/>
      <c r="E154" s="4"/>
      <c r="F154" s="4"/>
      <c r="G154" s="4"/>
      <c r="H154" s="4"/>
      <c r="I154" s="4"/>
      <c r="J154" s="4">
        <f t="shared" si="13"/>
        <v>6.972707584743925E-3</v>
      </c>
      <c r="K154" s="14">
        <f t="shared" si="14"/>
        <v>2.9097964620618463E-3</v>
      </c>
      <c r="L154" s="4">
        <f t="shared" si="15"/>
        <v>5.3942529251619693E-2</v>
      </c>
      <c r="M154" s="9">
        <f t="shared" si="16"/>
        <v>2.3962870515703183</v>
      </c>
      <c r="N154" s="9">
        <f t="shared" si="17"/>
        <v>3.4433850929832786</v>
      </c>
    </row>
    <row r="155" spans="1:14">
      <c r="A155" s="6">
        <v>39752</v>
      </c>
      <c r="B155" s="4">
        <v>5668.53</v>
      </c>
      <c r="C155" s="4">
        <f t="shared" si="12"/>
        <v>-0.17548785249790555</v>
      </c>
      <c r="D155" s="4"/>
      <c r="E155" s="4"/>
      <c r="F155" s="4"/>
      <c r="G155" s="4"/>
      <c r="H155" s="4"/>
      <c r="I155" s="4"/>
      <c r="J155" s="4">
        <f t="shared" si="13"/>
        <v>3.0795986374326654E-2</v>
      </c>
      <c r="K155" s="14">
        <f t="shared" si="14"/>
        <v>3.977561711765526E-3</v>
      </c>
      <c r="L155" s="4">
        <f t="shared" si="15"/>
        <v>6.306791348828282E-2</v>
      </c>
      <c r="M155" s="9">
        <f t="shared" si="16"/>
        <v>7.7424283030563457</v>
      </c>
      <c r="N155" s="9">
        <f t="shared" si="17"/>
        <v>-2.2153420203981167</v>
      </c>
    </row>
    <row r="156" spans="1:14">
      <c r="A156" s="6">
        <v>39780</v>
      </c>
      <c r="B156" s="4">
        <v>5675.57</v>
      </c>
      <c r="C156" s="4">
        <f t="shared" si="12"/>
        <v>1.2411739853792625E-3</v>
      </c>
      <c r="D156" s="4"/>
      <c r="E156" s="4"/>
      <c r="F156" s="4"/>
      <c r="G156" s="4"/>
      <c r="H156" s="4"/>
      <c r="I156" s="4"/>
      <c r="J156" s="4">
        <f t="shared" si="13"/>
        <v>1.5405128619822417E-6</v>
      </c>
      <c r="K156" s="14">
        <f t="shared" si="14"/>
        <v>1.0295295233865801E-2</v>
      </c>
      <c r="L156" s="4">
        <f t="shared" si="15"/>
        <v>0.10146573428436716</v>
      </c>
      <c r="M156" s="9">
        <f t="shared" si="16"/>
        <v>1.4963270377276898E-4</v>
      </c>
      <c r="N156" s="9">
        <f t="shared" si="17"/>
        <v>4.5759186288066145</v>
      </c>
    </row>
    <row r="157" spans="1:14">
      <c r="A157" s="6">
        <v>39813</v>
      </c>
      <c r="B157" s="4">
        <v>5726.46</v>
      </c>
      <c r="C157" s="4">
        <f t="shared" si="12"/>
        <v>8.9265399095346254E-3</v>
      </c>
      <c r="D157" s="4"/>
      <c r="E157" s="4"/>
      <c r="F157" s="4"/>
      <c r="G157" s="4"/>
      <c r="H157" s="4"/>
      <c r="I157" s="4"/>
      <c r="J157" s="4">
        <f t="shared" si="13"/>
        <v>7.9683114756514434E-5</v>
      </c>
      <c r="K157" s="14">
        <f t="shared" si="14"/>
        <v>8.0051779600687611E-3</v>
      </c>
      <c r="L157" s="4">
        <f t="shared" si="15"/>
        <v>8.9471660094516861E-2</v>
      </c>
      <c r="M157" s="9">
        <f t="shared" si="16"/>
        <v>9.9539467022454545E-3</v>
      </c>
      <c r="N157" s="9">
        <f t="shared" si="17"/>
        <v>4.8177127549641723</v>
      </c>
    </row>
    <row r="158" spans="1:14">
      <c r="A158" s="6">
        <v>39843</v>
      </c>
      <c r="B158" s="4">
        <v>5793.99</v>
      </c>
      <c r="C158" s="4">
        <f t="shared" si="12"/>
        <v>1.1723634660476989E-2</v>
      </c>
      <c r="D158" s="4"/>
      <c r="E158" s="4"/>
      <c r="F158" s="4"/>
      <c r="G158" s="4"/>
      <c r="H158" s="4"/>
      <c r="I158" s="4"/>
      <c r="J158" s="4">
        <f t="shared" si="13"/>
        <v>1.3744360965233741E-4</v>
      </c>
      <c r="K158" s="14">
        <f t="shared" si="14"/>
        <v>6.275041595482281E-3</v>
      </c>
      <c r="L158" s="4">
        <f t="shared" si="15"/>
        <v>7.9215160136695301E-2</v>
      </c>
      <c r="M158" s="9">
        <f t="shared" si="16"/>
        <v>2.1903218896794245E-2</v>
      </c>
      <c r="N158" s="9">
        <f t="shared" si="17"/>
        <v>5.049271946327349</v>
      </c>
    </row>
    <row r="159" spans="1:14">
      <c r="A159" s="6">
        <v>39871</v>
      </c>
      <c r="B159" s="4">
        <v>5847.07</v>
      </c>
      <c r="C159" s="4">
        <f t="shared" si="12"/>
        <v>9.1195076509968942E-3</v>
      </c>
      <c r="D159" s="4"/>
      <c r="E159" s="4"/>
      <c r="F159" s="4"/>
      <c r="G159" s="4"/>
      <c r="H159" s="4"/>
      <c r="I159" s="4"/>
      <c r="J159" s="4">
        <f t="shared" si="13"/>
        <v>8.3165419796590889E-5</v>
      </c>
      <c r="K159" s="14">
        <f t="shared" si="14"/>
        <v>4.9676648469358323E-3</v>
      </c>
      <c r="L159" s="4">
        <f t="shared" si="15"/>
        <v>7.0481663196435937E-2</v>
      </c>
      <c r="M159" s="9">
        <f t="shared" si="16"/>
        <v>1.6741350787360221E-2</v>
      </c>
      <c r="N159" s="9">
        <f t="shared" si="17"/>
        <v>5.288064048211301</v>
      </c>
    </row>
    <row r="160" spans="1:14">
      <c r="A160" s="6">
        <v>39903</v>
      </c>
      <c r="B160" s="4">
        <v>5701.13</v>
      </c>
      <c r="C160" s="4">
        <f t="shared" si="12"/>
        <v>-2.5276280266822937E-2</v>
      </c>
      <c r="D160" s="4"/>
      <c r="E160" s="4"/>
      <c r="F160" s="4"/>
      <c r="G160" s="4"/>
      <c r="H160" s="4"/>
      <c r="I160" s="4"/>
      <c r="J160" s="4">
        <f t="shared" si="13"/>
        <v>6.3889034412698258E-4</v>
      </c>
      <c r="K160" s="14">
        <f t="shared" si="14"/>
        <v>3.9571277549951163E-3</v>
      </c>
      <c r="L160" s="4">
        <f t="shared" si="15"/>
        <v>6.2905705265858966E-2</v>
      </c>
      <c r="M160" s="9">
        <f t="shared" si="16"/>
        <v>0.1614530497077093</v>
      </c>
      <c r="N160" s="9">
        <f t="shared" si="17"/>
        <v>5.3707837815709585</v>
      </c>
    </row>
    <row r="161" spans="1:14">
      <c r="A161" s="6">
        <v>39933</v>
      </c>
      <c r="B161" s="4">
        <v>6541.86</v>
      </c>
      <c r="C161" s="4">
        <f t="shared" si="12"/>
        <v>0.1375571278973009</v>
      </c>
      <c r="D161" s="4"/>
      <c r="E161" s="4"/>
      <c r="F161" s="4"/>
      <c r="G161" s="4"/>
      <c r="H161" s="4"/>
      <c r="I161" s="4"/>
      <c r="J161" s="4">
        <f t="shared" si="13"/>
        <v>1.8921963435354398E-2</v>
      </c>
      <c r="K161" s="14">
        <f t="shared" si="14"/>
        <v>3.314083443048235E-3</v>
      </c>
      <c r="L161" s="4">
        <f t="shared" si="15"/>
        <v>5.7568076596740965E-2</v>
      </c>
      <c r="M161" s="9">
        <f t="shared" si="16"/>
        <v>5.7095615606921211</v>
      </c>
      <c r="N161" s="9">
        <f t="shared" si="17"/>
        <v>1.2620650235106723E-5</v>
      </c>
    </row>
    <row r="162" spans="1:14">
      <c r="A162" s="6">
        <v>39962</v>
      </c>
      <c r="B162" s="4">
        <v>6984.21</v>
      </c>
      <c r="C162" s="4">
        <f t="shared" si="12"/>
        <v>6.5430358109992426E-2</v>
      </c>
      <c r="D162" s="4"/>
      <c r="E162" s="4"/>
      <c r="F162" s="4"/>
      <c r="G162" s="4"/>
      <c r="H162" s="4"/>
      <c r="I162" s="4"/>
      <c r="J162" s="4">
        <f t="shared" si="13"/>
        <v>4.2811317624018514E-3</v>
      </c>
      <c r="K162" s="14">
        <f t="shared" si="14"/>
        <v>7.0461888079957E-3</v>
      </c>
      <c r="L162" s="4">
        <f t="shared" si="15"/>
        <v>8.3941579732547927E-2</v>
      </c>
      <c r="M162" s="9">
        <f t="shared" si="16"/>
        <v>0.60758118737093936</v>
      </c>
      <c r="N162" s="9">
        <f t="shared" si="17"/>
        <v>4.3476872155715096</v>
      </c>
    </row>
    <row r="163" spans="1:14">
      <c r="A163" s="6">
        <v>39994</v>
      </c>
      <c r="B163" s="4">
        <v>7206.83</v>
      </c>
      <c r="C163" s="4">
        <f t="shared" si="12"/>
        <v>3.1377300672170705E-2</v>
      </c>
      <c r="D163" s="4"/>
      <c r="E163" s="4"/>
      <c r="F163" s="4"/>
      <c r="G163" s="4"/>
      <c r="H163" s="4"/>
      <c r="I163" s="4"/>
      <c r="J163" s="4">
        <f t="shared" si="13"/>
        <v>9.8453499747180417E-4</v>
      </c>
      <c r="K163" s="14">
        <f t="shared" si="14"/>
        <v>6.5134274288499473E-3</v>
      </c>
      <c r="L163" s="4">
        <f t="shared" si="15"/>
        <v>8.0705807900360846E-2</v>
      </c>
      <c r="M163" s="9">
        <f t="shared" si="16"/>
        <v>0.1511546736685819</v>
      </c>
      <c r="N163" s="9">
        <f t="shared" si="17"/>
        <v>4.8827348008721039</v>
      </c>
    </row>
    <row r="164" spans="1:14">
      <c r="A164" s="6">
        <v>40025</v>
      </c>
      <c r="B164" s="4">
        <v>7919.79</v>
      </c>
      <c r="C164" s="4">
        <f t="shared" si="12"/>
        <v>9.4335502837347818E-2</v>
      </c>
      <c r="D164" s="4"/>
      <c r="E164" s="4"/>
      <c r="F164" s="4"/>
      <c r="G164" s="4"/>
      <c r="H164" s="4"/>
      <c r="I164" s="4"/>
      <c r="J164" s="4">
        <f t="shared" si="13"/>
        <v>8.8991870955752589E-3</v>
      </c>
      <c r="K164" s="14">
        <f t="shared" si="14"/>
        <v>5.3452983524187089E-3</v>
      </c>
      <c r="L164" s="4">
        <f t="shared" si="15"/>
        <v>7.311154732611469E-2</v>
      </c>
      <c r="M164" s="9">
        <f t="shared" si="16"/>
        <v>1.6648625593646127</v>
      </c>
      <c r="N164" s="9">
        <f t="shared" si="17"/>
        <v>3.5666753577238355</v>
      </c>
    </row>
    <row r="165" spans="1:14">
      <c r="A165" s="6">
        <v>40056</v>
      </c>
      <c r="B165" s="4">
        <v>7924.05</v>
      </c>
      <c r="C165" s="4">
        <f t="shared" si="12"/>
        <v>5.3774843758347401E-4</v>
      </c>
      <c r="D165" s="4"/>
      <c r="E165" s="4"/>
      <c r="F165" s="4"/>
      <c r="G165" s="4"/>
      <c r="H165" s="4"/>
      <c r="I165" s="4"/>
      <c r="J165" s="4">
        <f t="shared" si="13"/>
        <v>2.8917338212346747E-7</v>
      </c>
      <c r="K165" s="14">
        <f t="shared" si="14"/>
        <v>6.2817017619049356E-3</v>
      </c>
      <c r="L165" s="4">
        <f t="shared" si="15"/>
        <v>7.9257187446344163E-2</v>
      </c>
      <c r="M165" s="9">
        <f t="shared" si="16"/>
        <v>4.6034242484599457E-5</v>
      </c>
      <c r="N165" s="9">
        <f t="shared" si="17"/>
        <v>5.0700683197732639</v>
      </c>
    </row>
    <row r="166" spans="1:14">
      <c r="A166" s="6">
        <v>40086</v>
      </c>
      <c r="B166" s="4">
        <v>8097.87</v>
      </c>
      <c r="C166" s="4">
        <f t="shared" si="12"/>
        <v>2.1698625373737457E-2</v>
      </c>
      <c r="D166" s="4"/>
      <c r="E166" s="4"/>
      <c r="F166" s="4"/>
      <c r="G166" s="4"/>
      <c r="H166" s="4"/>
      <c r="I166" s="4"/>
      <c r="J166" s="4">
        <f t="shared" si="13"/>
        <v>4.7083034310980298E-4</v>
      </c>
      <c r="K166" s="14">
        <f t="shared" si="14"/>
        <v>4.9410693554094443E-3</v>
      </c>
      <c r="L166" s="4">
        <f t="shared" si="15"/>
        <v>7.0292740417552679E-2</v>
      </c>
      <c r="M166" s="9">
        <f t="shared" si="16"/>
        <v>9.5289158933650989E-2</v>
      </c>
      <c r="N166" s="9">
        <f t="shared" si="17"/>
        <v>5.2148843435682588</v>
      </c>
    </row>
    <row r="167" spans="1:14">
      <c r="A167" s="6">
        <v>40116</v>
      </c>
      <c r="B167" s="4">
        <v>8336.73</v>
      </c>
      <c r="C167" s="4">
        <f t="shared" si="12"/>
        <v>2.9069989019168574E-2</v>
      </c>
      <c r="D167" s="4"/>
      <c r="E167" s="4"/>
      <c r="F167" s="4"/>
      <c r="G167" s="4"/>
      <c r="H167" s="4"/>
      <c r="I167" s="4"/>
      <c r="J167" s="4">
        <f t="shared" si="13"/>
        <v>8.4506426157458152E-4</v>
      </c>
      <c r="K167" s="14">
        <f t="shared" si="14"/>
        <v>4.0263677106818245E-3</v>
      </c>
      <c r="L167" s="4">
        <f t="shared" si="15"/>
        <v>6.3453665856921332E-2</v>
      </c>
      <c r="M167" s="9">
        <f t="shared" si="16"/>
        <v>0.20988253490426448</v>
      </c>
      <c r="N167" s="9">
        <f t="shared" si="17"/>
        <v>5.3050080870315091</v>
      </c>
    </row>
    <row r="168" spans="1:14">
      <c r="A168" s="6">
        <v>40147</v>
      </c>
      <c r="B168" s="4">
        <v>8382.64</v>
      </c>
      <c r="C168" s="4">
        <f t="shared" si="12"/>
        <v>5.4918475263807665E-3</v>
      </c>
      <c r="D168" s="4"/>
      <c r="E168" s="4"/>
      <c r="F168" s="4"/>
      <c r="G168" s="4"/>
      <c r="H168" s="4"/>
      <c r="I168" s="4"/>
      <c r="J168" s="4">
        <f t="shared" si="13"/>
        <v>3.0160389253014542E-5</v>
      </c>
      <c r="K168" s="14">
        <f t="shared" si="14"/>
        <v>3.4145600591904725E-3</v>
      </c>
      <c r="L168" s="4">
        <f t="shared" si="15"/>
        <v>5.8434237046362407E-2</v>
      </c>
      <c r="M168" s="9">
        <f t="shared" si="16"/>
        <v>8.8328770706013002E-3</v>
      </c>
      <c r="N168" s="9">
        <f t="shared" si="17"/>
        <v>5.6708737431932832</v>
      </c>
    </row>
    <row r="169" spans="1:14">
      <c r="A169" s="6">
        <v>40178</v>
      </c>
      <c r="B169" s="4">
        <v>8507.61</v>
      </c>
      <c r="C169" s="4">
        <f t="shared" si="12"/>
        <v>1.4798156397029416E-2</v>
      </c>
      <c r="D169" s="4"/>
      <c r="E169" s="4"/>
      <c r="F169" s="4"/>
      <c r="G169" s="4"/>
      <c r="H169" s="4"/>
      <c r="I169" s="4"/>
      <c r="J169" s="4">
        <f t="shared" si="13"/>
        <v>2.1898543275094263E-4</v>
      </c>
      <c r="K169" s="14">
        <f t="shared" si="14"/>
        <v>2.7593056031861361E-3</v>
      </c>
      <c r="L169" s="4">
        <f t="shared" si="15"/>
        <v>5.2529092921790838E-2</v>
      </c>
      <c r="M169" s="9">
        <f t="shared" si="16"/>
        <v>7.9362515155292274E-2</v>
      </c>
      <c r="N169" s="9">
        <f t="shared" si="17"/>
        <v>5.8134137088011277</v>
      </c>
    </row>
    <row r="170" spans="1:14">
      <c r="A170" s="6">
        <v>40207</v>
      </c>
      <c r="B170" s="4">
        <v>8484</v>
      </c>
      <c r="C170" s="4">
        <f t="shared" si="12"/>
        <v>-2.7790203747493081E-3</v>
      </c>
      <c r="D170" s="4"/>
      <c r="E170" s="4"/>
      <c r="F170" s="4"/>
      <c r="G170" s="4"/>
      <c r="H170" s="4"/>
      <c r="I170" s="4"/>
      <c r="J170" s="4">
        <f t="shared" si="13"/>
        <v>7.7229542432717855E-6</v>
      </c>
      <c r="K170" s="14">
        <f t="shared" si="14"/>
        <v>2.3027244478009928E-3</v>
      </c>
      <c r="L170" s="4">
        <f t="shared" si="15"/>
        <v>4.7986711158413353E-2</v>
      </c>
      <c r="M170" s="9">
        <f t="shared" si="16"/>
        <v>3.3538334344115246E-3</v>
      </c>
      <c r="N170" s="9">
        <f t="shared" si="17"/>
        <v>6.0703084811074088</v>
      </c>
    </row>
    <row r="171" spans="1:14">
      <c r="A171" s="6">
        <v>40235</v>
      </c>
      <c r="B171" s="4">
        <v>8560.2000000000007</v>
      </c>
      <c r="C171" s="4">
        <f t="shared" si="12"/>
        <v>8.9415176642493321E-3</v>
      </c>
      <c r="D171" s="4"/>
      <c r="E171" s="4"/>
      <c r="F171" s="4"/>
      <c r="G171" s="4"/>
      <c r="H171" s="4"/>
      <c r="I171" s="4"/>
      <c r="J171" s="4">
        <f t="shared" si="13"/>
        <v>7.9950738140082835E-5</v>
      </c>
      <c r="K171" s="14">
        <f t="shared" si="14"/>
        <v>1.9053914338334802E-3</v>
      </c>
      <c r="L171" s="4">
        <f t="shared" si="15"/>
        <v>4.3650789612943774E-2</v>
      </c>
      <c r="M171" s="9">
        <f t="shared" si="16"/>
        <v>4.1960269538542518E-2</v>
      </c>
      <c r="N171" s="9">
        <f t="shared" si="17"/>
        <v>6.2211075448945117</v>
      </c>
    </row>
    <row r="172" spans="1:14">
      <c r="A172" s="6">
        <v>40268</v>
      </c>
      <c r="B172" s="4">
        <v>8957.24</v>
      </c>
      <c r="C172" s="4">
        <f t="shared" si="12"/>
        <v>4.5338589453121969E-2</v>
      </c>
      <c r="D172" s="4"/>
      <c r="E172" s="4"/>
      <c r="F172" s="4"/>
      <c r="G172" s="4"/>
      <c r="H172" s="4"/>
      <c r="I172" s="4"/>
      <c r="J172" s="4">
        <f t="shared" si="13"/>
        <v>2.0555876935987425E-3</v>
      </c>
      <c r="K172" s="14">
        <f t="shared" si="14"/>
        <v>1.6187660204403642E-3</v>
      </c>
      <c r="L172" s="4">
        <f t="shared" si="15"/>
        <v>4.023389144043072E-2</v>
      </c>
      <c r="M172" s="9">
        <f t="shared" si="16"/>
        <v>1.2698485560251298</v>
      </c>
      <c r="N172" s="9">
        <f t="shared" si="17"/>
        <v>5.1562425797431333</v>
      </c>
    </row>
    <row r="173" spans="1:14">
      <c r="A173" s="6">
        <v>40298</v>
      </c>
      <c r="B173" s="4">
        <v>9105.25</v>
      </c>
      <c r="C173" s="4">
        <f t="shared" si="12"/>
        <v>1.6389026423780706E-2</v>
      </c>
      <c r="D173" s="4"/>
      <c r="E173" s="4"/>
      <c r="F173" s="4"/>
      <c r="G173" s="4"/>
      <c r="H173" s="4"/>
      <c r="I173" s="4"/>
      <c r="J173" s="4">
        <f t="shared" si="13"/>
        <v>2.6860018711938219E-4</v>
      </c>
      <c r="K173" s="14">
        <f t="shared" si="14"/>
        <v>1.8562952999086548E-3</v>
      </c>
      <c r="L173" s="4">
        <f t="shared" si="15"/>
        <v>4.3084745559288783E-2</v>
      </c>
      <c r="M173" s="9">
        <f t="shared" si="16"/>
        <v>0.14469690632336329</v>
      </c>
      <c r="N173" s="9">
        <f t="shared" si="17"/>
        <v>6.1444756453964784</v>
      </c>
    </row>
    <row r="174" spans="1:14">
      <c r="A174" s="6">
        <v>40329</v>
      </c>
      <c r="B174" s="4">
        <v>8645.86</v>
      </c>
      <c r="C174" s="4">
        <f t="shared" si="12"/>
        <v>-5.1770576588188177E-2</v>
      </c>
      <c r="D174" s="4"/>
      <c r="E174" s="4"/>
      <c r="F174" s="4"/>
      <c r="G174" s="4"/>
      <c r="H174" s="4"/>
      <c r="I174" s="4"/>
      <c r="J174" s="4">
        <f t="shared" si="13"/>
        <v>2.6801926002734578E-3</v>
      </c>
      <c r="K174" s="14">
        <f t="shared" si="14"/>
        <v>1.6248617554144845E-3</v>
      </c>
      <c r="L174" s="4">
        <f t="shared" si="15"/>
        <v>4.0309573991974719E-2</v>
      </c>
      <c r="M174" s="9">
        <f t="shared" si="16"/>
        <v>1.6494896204814482</v>
      </c>
      <c r="N174" s="9">
        <f t="shared" si="17"/>
        <v>4.7728429199290376</v>
      </c>
    </row>
    <row r="175" spans="1:14">
      <c r="A175" s="6">
        <v>40359</v>
      </c>
      <c r="B175" s="4">
        <v>8863.39</v>
      </c>
      <c r="C175" s="4">
        <f t="shared" si="12"/>
        <v>2.4848716291950623E-2</v>
      </c>
      <c r="D175" s="4"/>
      <c r="E175" s="4"/>
      <c r="F175" s="4"/>
      <c r="G175" s="4"/>
      <c r="H175" s="4"/>
      <c r="I175" s="4"/>
      <c r="J175" s="4">
        <f t="shared" si="13"/>
        <v>6.1745870135785231E-4</v>
      </c>
      <c r="K175" s="14">
        <f t="shared" si="14"/>
        <v>2.0052182794834754E-3</v>
      </c>
      <c r="L175" s="4">
        <f t="shared" si="15"/>
        <v>4.4779663682116631E-2</v>
      </c>
      <c r="M175" s="9">
        <f t="shared" si="16"/>
        <v>0.30792592890032083</v>
      </c>
      <c r="N175" s="9">
        <f t="shared" si="17"/>
        <v>5.904076427676122</v>
      </c>
    </row>
    <row r="176" spans="1:14">
      <c r="A176" s="6">
        <v>40389</v>
      </c>
      <c r="B176" s="4">
        <v>9212.77</v>
      </c>
      <c r="C176" s="4">
        <f t="shared" si="12"/>
        <v>3.8661255144059936E-2</v>
      </c>
      <c r="D176" s="4"/>
      <c r="E176" s="4"/>
      <c r="F176" s="4"/>
      <c r="G176" s="4"/>
      <c r="H176" s="4"/>
      <c r="I176" s="4"/>
      <c r="J176" s="4">
        <f t="shared" si="13"/>
        <v>1.4946926493141009E-3</v>
      </c>
      <c r="K176" s="14">
        <f t="shared" si="14"/>
        <v>1.819122205516331E-3</v>
      </c>
      <c r="L176" s="4">
        <f t="shared" si="15"/>
        <v>4.2651168864596557E-2</v>
      </c>
      <c r="M176" s="9">
        <f t="shared" si="16"/>
        <v>0.82165598593737932</v>
      </c>
      <c r="N176" s="9">
        <f t="shared" si="17"/>
        <v>5.4877452129637145</v>
      </c>
    </row>
    <row r="177" spans="1:14">
      <c r="A177" s="6">
        <v>40421</v>
      </c>
      <c r="B177" s="4">
        <v>9482.65</v>
      </c>
      <c r="C177" s="4">
        <f t="shared" si="12"/>
        <v>2.8873247977626804E-2</v>
      </c>
      <c r="D177" s="4"/>
      <c r="E177" s="4"/>
      <c r="F177" s="4"/>
      <c r="G177" s="4"/>
      <c r="H177" s="4"/>
      <c r="I177" s="4"/>
      <c r="J177" s="4">
        <f t="shared" si="13"/>
        <v>8.3366444877753035E-4</v>
      </c>
      <c r="K177" s="14">
        <f t="shared" si="14"/>
        <v>1.8796851555290283E-3</v>
      </c>
      <c r="L177" s="4">
        <f t="shared" si="15"/>
        <v>4.335533595221041E-2</v>
      </c>
      <c r="M177" s="9">
        <f t="shared" si="16"/>
        <v>0.44351281187987013</v>
      </c>
      <c r="N177" s="9">
        <f t="shared" si="17"/>
        <v>5.8331381747484361</v>
      </c>
    </row>
    <row r="178" spans="1:14">
      <c r="A178" s="6">
        <v>40451</v>
      </c>
      <c r="B178" s="4">
        <v>9811.64</v>
      </c>
      <c r="C178" s="4">
        <f t="shared" si="12"/>
        <v>3.4105622886487552E-2</v>
      </c>
      <c r="D178" s="4"/>
      <c r="E178" s="4"/>
      <c r="F178" s="4"/>
      <c r="G178" s="4"/>
      <c r="H178" s="4"/>
      <c r="I178" s="4"/>
      <c r="J178" s="4">
        <f t="shared" si="13"/>
        <v>1.1631935124753036E-3</v>
      </c>
      <c r="K178" s="14">
        <f t="shared" si="14"/>
        <v>1.7732338326601098E-3</v>
      </c>
      <c r="L178" s="4">
        <f t="shared" si="15"/>
        <v>4.2109783099181473E-2</v>
      </c>
      <c r="M178" s="9">
        <f t="shared" si="16"/>
        <v>0.6559729974982168</v>
      </c>
      <c r="N178" s="9">
        <f t="shared" si="17"/>
        <v>5.6789773777748618</v>
      </c>
    </row>
    <row r="179" spans="1:14">
      <c r="A179" s="6">
        <v>40480</v>
      </c>
      <c r="B179" s="4">
        <v>10171.86</v>
      </c>
      <c r="C179" s="4">
        <f t="shared" si="12"/>
        <v>3.6055648237907079E-2</v>
      </c>
      <c r="D179" s="4"/>
      <c r="E179" s="4"/>
      <c r="F179" s="4"/>
      <c r="G179" s="4"/>
      <c r="H179" s="4"/>
      <c r="I179" s="4"/>
      <c r="J179" s="4">
        <f t="shared" si="13"/>
        <v>1.3000097698556918E-3</v>
      </c>
      <c r="K179" s="14">
        <f t="shared" si="14"/>
        <v>1.7680869033717497E-3</v>
      </c>
      <c r="L179" s="4">
        <f t="shared" si="15"/>
        <v>4.2048625463524364E-2</v>
      </c>
      <c r="M179" s="9">
        <f t="shared" si="16"/>
        <v>0.73526350281570851</v>
      </c>
      <c r="N179" s="9">
        <f t="shared" si="17"/>
        <v>5.6025936596681607</v>
      </c>
    </row>
    <row r="180" spans="1:14">
      <c r="A180" s="6">
        <v>40512</v>
      </c>
      <c r="B180" s="4">
        <v>10073.34</v>
      </c>
      <c r="C180" s="4">
        <f t="shared" si="12"/>
        <v>-9.7327542037994874E-3</v>
      </c>
      <c r="D180" s="4"/>
      <c r="E180" s="4"/>
      <c r="F180" s="4"/>
      <c r="G180" s="4"/>
      <c r="H180" s="4"/>
      <c r="I180" s="4"/>
      <c r="J180" s="4">
        <f t="shared" si="13"/>
        <v>9.4726504391576589E-5</v>
      </c>
      <c r="K180" s="14">
        <f t="shared" si="14"/>
        <v>1.7957594289310873E-3</v>
      </c>
      <c r="L180" s="4">
        <f t="shared" si="15"/>
        <v>4.2376401793109891E-2</v>
      </c>
      <c r="M180" s="9">
        <f t="shared" si="16"/>
        <v>5.2750108319331974E-2</v>
      </c>
      <c r="N180" s="9">
        <f t="shared" si="17"/>
        <v>6.2695771580112991</v>
      </c>
    </row>
    <row r="181" spans="1:14">
      <c r="A181" s="6">
        <v>40543</v>
      </c>
      <c r="B181" s="4">
        <v>10374.98</v>
      </c>
      <c r="C181" s="4">
        <f t="shared" si="12"/>
        <v>2.9504808414428041E-2</v>
      </c>
      <c r="D181" s="4"/>
      <c r="E181" s="4"/>
      <c r="F181" s="4"/>
      <c r="G181" s="4"/>
      <c r="H181" s="4"/>
      <c r="I181" s="4"/>
      <c r="J181" s="4">
        <f t="shared" si="13"/>
        <v>8.7053371957210377E-4</v>
      </c>
      <c r="K181" s="14">
        <f t="shared" si="14"/>
        <v>1.5384901258962207E-3</v>
      </c>
      <c r="L181" s="4">
        <f t="shared" si="15"/>
        <v>3.9223591445662148E-2</v>
      </c>
      <c r="M181" s="9">
        <f t="shared" si="16"/>
        <v>0.56583640344457165</v>
      </c>
      <c r="N181" s="9">
        <f t="shared" si="17"/>
        <v>5.9111173777852075</v>
      </c>
    </row>
    <row r="182" spans="1:14">
      <c r="A182" s="6">
        <v>40574</v>
      </c>
      <c r="B182" s="4">
        <v>10469.17</v>
      </c>
      <c r="C182" s="4">
        <f t="shared" si="12"/>
        <v>9.0376092195025848E-3</v>
      </c>
      <c r="D182" s="4"/>
      <c r="E182" s="4"/>
      <c r="F182" s="4"/>
      <c r="G182" s="4"/>
      <c r="H182" s="4"/>
      <c r="I182" s="4"/>
      <c r="J182" s="4">
        <f t="shared" si="13"/>
        <v>8.1678380404438119E-5</v>
      </c>
      <c r="K182" s="14">
        <f t="shared" si="14"/>
        <v>1.5212949269168097E-3</v>
      </c>
      <c r="L182" s="4">
        <f t="shared" si="15"/>
        <v>3.900378093104321E-2</v>
      </c>
      <c r="M182" s="9">
        <f t="shared" si="16"/>
        <v>5.3690036664997443E-2</v>
      </c>
      <c r="N182" s="9">
        <f t="shared" si="17"/>
        <v>6.4345033445384354</v>
      </c>
    </row>
    <row r="183" spans="1:14">
      <c r="A183" s="6">
        <v>40602</v>
      </c>
      <c r="B183" s="4">
        <v>10215.540000000001</v>
      </c>
      <c r="C183" s="4">
        <f t="shared" si="12"/>
        <v>-2.4524657315076581E-2</v>
      </c>
      <c r="D183" s="4"/>
      <c r="E183" s="4"/>
      <c r="F183" s="4"/>
      <c r="G183" s="4"/>
      <c r="H183" s="4"/>
      <c r="I183" s="4"/>
      <c r="J183" s="4">
        <f t="shared" si="13"/>
        <v>6.014588164219393E-4</v>
      </c>
      <c r="K183" s="14">
        <f t="shared" si="14"/>
        <v>1.3259608838147015E-3</v>
      </c>
      <c r="L183" s="4">
        <f t="shared" si="15"/>
        <v>3.6413745808618773E-2</v>
      </c>
      <c r="M183" s="9">
        <f t="shared" si="16"/>
        <v>0.4536022319840855</v>
      </c>
      <c r="N183" s="9">
        <f t="shared" si="17"/>
        <v>6.1720156550550911</v>
      </c>
    </row>
    <row r="184" spans="1:14">
      <c r="A184" s="6">
        <v>40633</v>
      </c>
      <c r="B184" s="4">
        <v>10612.46</v>
      </c>
      <c r="C184" s="4">
        <f t="shared" si="12"/>
        <v>3.8118692181710045E-2</v>
      </c>
      <c r="D184" s="4"/>
      <c r="E184" s="4"/>
      <c r="F184" s="4"/>
      <c r="G184" s="4"/>
      <c r="H184" s="4"/>
      <c r="I184" s="4"/>
      <c r="J184" s="4">
        <f t="shared" si="13"/>
        <v>1.4530346936439625E-3</v>
      </c>
      <c r="K184" s="14">
        <f t="shared" si="14"/>
        <v>1.296908181009616E-3</v>
      </c>
      <c r="L184" s="4">
        <f t="shared" si="15"/>
        <v>3.6012611416136098E-2</v>
      </c>
      <c r="M184" s="9">
        <f t="shared" si="16"/>
        <v>1.1203836284792386</v>
      </c>
      <c r="N184" s="9">
        <f t="shared" si="17"/>
        <v>5.5273885410364594</v>
      </c>
    </row>
    <row r="185" spans="1:14">
      <c r="A185" s="6">
        <v>40662</v>
      </c>
      <c r="B185" s="4">
        <v>10576.09</v>
      </c>
      <c r="C185" s="4">
        <f t="shared" si="12"/>
        <v>-3.4329895834890323E-3</v>
      </c>
      <c r="D185" s="4"/>
      <c r="E185" s="4"/>
      <c r="F185" s="4"/>
      <c r="G185" s="4"/>
      <c r="H185" s="4"/>
      <c r="I185" s="4"/>
      <c r="J185" s="4">
        <f t="shared" si="13"/>
        <v>1.1785417480344199E-5</v>
      </c>
      <c r="K185" s="14">
        <f t="shared" si="14"/>
        <v>1.4714254314604843E-3</v>
      </c>
      <c r="L185" s="4">
        <f t="shared" si="15"/>
        <v>3.8359163591774055E-2</v>
      </c>
      <c r="M185" s="9">
        <f t="shared" si="16"/>
        <v>8.0095241174718695E-3</v>
      </c>
      <c r="N185" s="9">
        <f t="shared" si="17"/>
        <v>6.5135141426455601</v>
      </c>
    </row>
    <row r="186" spans="1:14">
      <c r="A186" s="6">
        <v>40694</v>
      </c>
      <c r="B186" s="4">
        <v>10691.17</v>
      </c>
      <c r="C186" s="4">
        <f t="shared" si="12"/>
        <v>1.0822374223561582E-2</v>
      </c>
      <c r="D186" s="4"/>
      <c r="E186" s="4"/>
      <c r="F186" s="4"/>
      <c r="G186" s="4"/>
      <c r="H186" s="4"/>
      <c r="I186" s="4"/>
      <c r="J186" s="4">
        <f t="shared" si="13"/>
        <v>1.1712378383481015E-4</v>
      </c>
      <c r="K186" s="14">
        <f t="shared" si="14"/>
        <v>1.2717487622057272E-3</v>
      </c>
      <c r="L186" s="4">
        <f t="shared" si="15"/>
        <v>3.5661586647339844E-2</v>
      </c>
      <c r="M186" s="9">
        <f t="shared" si="16"/>
        <v>9.2096636785138353E-2</v>
      </c>
      <c r="N186" s="9">
        <f t="shared" si="17"/>
        <v>6.5752657107767334</v>
      </c>
    </row>
    <row r="187" spans="1:14">
      <c r="A187" s="6">
        <v>40724</v>
      </c>
      <c r="B187" s="4">
        <v>10842.25</v>
      </c>
      <c r="C187" s="4">
        <f t="shared" si="12"/>
        <v>1.4032371918329289E-2</v>
      </c>
      <c r="D187" s="4"/>
      <c r="E187" s="4"/>
      <c r="F187" s="4"/>
      <c r="G187" s="4"/>
      <c r="H187" s="4"/>
      <c r="I187" s="4"/>
      <c r="J187" s="4">
        <f t="shared" si="13"/>
        <v>1.9690746165431641E-4</v>
      </c>
      <c r="K187" s="14">
        <f t="shared" si="14"/>
        <v>1.1436542394672748E-3</v>
      </c>
      <c r="L187" s="4">
        <f t="shared" si="15"/>
        <v>3.381795735208256E-2</v>
      </c>
      <c r="M187" s="9">
        <f t="shared" si="16"/>
        <v>0.17217394458839047</v>
      </c>
      <c r="N187" s="9">
        <f t="shared" si="17"/>
        <v>6.6013527253472253</v>
      </c>
    </row>
    <row r="188" spans="1:14">
      <c r="A188" s="6">
        <v>40753</v>
      </c>
      <c r="B188" s="4">
        <v>10682.79</v>
      </c>
      <c r="C188" s="4">
        <f t="shared" si="12"/>
        <v>-1.4816503677664628E-2</v>
      </c>
      <c r="D188" s="4"/>
      <c r="E188" s="4"/>
      <c r="F188" s="4"/>
      <c r="G188" s="4"/>
      <c r="H188" s="4"/>
      <c r="I188" s="4"/>
      <c r="J188" s="4">
        <f t="shared" si="13"/>
        <v>2.1952878123024944E-4</v>
      </c>
      <c r="K188" s="14">
        <f t="shared" si="14"/>
        <v>1.064300154783402E-3</v>
      </c>
      <c r="L188" s="4">
        <f t="shared" si="15"/>
        <v>3.2623613453806773E-2</v>
      </c>
      <c r="M188" s="9">
        <f t="shared" si="16"/>
        <v>0.20626585483765733</v>
      </c>
      <c r="N188" s="9">
        <f t="shared" si="17"/>
        <v>6.6391719726475111</v>
      </c>
    </row>
    <row r="189" spans="1:14">
      <c r="A189" s="6">
        <v>40786</v>
      </c>
      <c r="B189" s="4">
        <v>9908.81</v>
      </c>
      <c r="C189" s="4">
        <f t="shared" si="12"/>
        <v>-7.5209774965843579E-2</v>
      </c>
      <c r="D189" s="4"/>
      <c r="E189" s="4"/>
      <c r="F189" s="4"/>
      <c r="G189" s="4"/>
      <c r="H189" s="4"/>
      <c r="I189" s="4"/>
      <c r="J189" s="4">
        <f t="shared" si="13"/>
        <v>5.6565102504128311E-3</v>
      </c>
      <c r="K189" s="14">
        <f t="shared" si="14"/>
        <v>1.0089493819823564E-3</v>
      </c>
      <c r="L189" s="4">
        <f t="shared" si="15"/>
        <v>3.1763963574817873E-2</v>
      </c>
      <c r="M189" s="9">
        <f t="shared" si="16"/>
        <v>5.6063369990861913</v>
      </c>
      <c r="N189" s="9">
        <f t="shared" si="17"/>
        <v>1.2925087063018283</v>
      </c>
    </row>
    <row r="190" spans="1:14">
      <c r="A190" s="6">
        <v>40816</v>
      </c>
      <c r="B190" s="4">
        <v>9397.57</v>
      </c>
      <c r="C190" s="4">
        <f t="shared" si="12"/>
        <v>-5.2973115187064934E-2</v>
      </c>
      <c r="D190" s="4"/>
      <c r="E190" s="4"/>
      <c r="F190" s="4"/>
      <c r="G190" s="4"/>
      <c r="H190" s="4"/>
      <c r="I190" s="4"/>
      <c r="J190" s="4">
        <f t="shared" si="13"/>
        <v>2.8061509326220498E-3</v>
      </c>
      <c r="K190" s="14">
        <f t="shared" si="14"/>
        <v>2.2225176439602595E-3</v>
      </c>
      <c r="L190" s="4">
        <f t="shared" si="15"/>
        <v>4.7143585395685167E-2</v>
      </c>
      <c r="M190" s="9">
        <f t="shared" si="16"/>
        <v>1.262600069901729</v>
      </c>
      <c r="N190" s="9">
        <f t="shared" si="17"/>
        <v>4.8465145819162299</v>
      </c>
    </row>
    <row r="191" spans="1:14">
      <c r="A191" s="6">
        <v>40847</v>
      </c>
      <c r="B191" s="4">
        <v>10169.32</v>
      </c>
      <c r="C191" s="4">
        <f t="shared" si="12"/>
        <v>7.8924199283489926E-2</v>
      </c>
      <c r="D191" s="4"/>
      <c r="E191" s="4"/>
      <c r="F191" s="4"/>
      <c r="G191" s="4"/>
      <c r="H191" s="4"/>
      <c r="I191" s="4"/>
      <c r="J191" s="4">
        <f t="shared" si="13"/>
        <v>6.229029232540032E-3</v>
      </c>
      <c r="K191" s="14">
        <f t="shared" si="14"/>
        <v>2.4905388563505318E-3</v>
      </c>
      <c r="L191" s="4">
        <f t="shared" si="15"/>
        <v>4.9905298880484943E-2</v>
      </c>
      <c r="M191" s="9">
        <f t="shared" si="16"/>
        <v>2.5010769121938665</v>
      </c>
      <c r="N191" s="9">
        <f t="shared" si="17"/>
        <v>3.4941792715516211</v>
      </c>
    </row>
    <row r="192" spans="1:14">
      <c r="A192" s="6">
        <v>40877</v>
      </c>
      <c r="B192" s="4">
        <v>10063.99</v>
      </c>
      <c r="C192" s="4">
        <f t="shared" si="12"/>
        <v>-1.041163818462465E-2</v>
      </c>
      <c r="D192" s="4"/>
      <c r="E192" s="4"/>
      <c r="F192" s="4"/>
      <c r="G192" s="4"/>
      <c r="H192" s="4"/>
      <c r="I192" s="4"/>
      <c r="J192" s="4">
        <f t="shared" si="13"/>
        <v>1.0840220968753407E-4</v>
      </c>
      <c r="K192" s="14">
        <f t="shared" si="14"/>
        <v>3.4857438948019603E-3</v>
      </c>
      <c r="L192" s="4">
        <f t="shared" si="15"/>
        <v>5.90401888106903E-2</v>
      </c>
      <c r="M192" s="9">
        <f t="shared" si="16"/>
        <v>3.1098730417110247E-2</v>
      </c>
      <c r="N192" s="9">
        <f t="shared" si="17"/>
        <v>5.6279750709468628</v>
      </c>
    </row>
    <row r="193" spans="1:14">
      <c r="A193" s="6">
        <v>40907</v>
      </c>
      <c r="B193" s="4">
        <v>10489.07</v>
      </c>
      <c r="C193" s="4">
        <f t="shared" si="12"/>
        <v>4.1370056298424274E-2</v>
      </c>
      <c r="D193" s="4"/>
      <c r="E193" s="4"/>
      <c r="F193" s="4"/>
      <c r="G193" s="4"/>
      <c r="H193" s="4"/>
      <c r="I193" s="4"/>
      <c r="J193" s="4">
        <f t="shared" si="13"/>
        <v>1.711481558134794E-3</v>
      </c>
      <c r="K193" s="14">
        <f t="shared" si="14"/>
        <v>2.8317166536596682E-3</v>
      </c>
      <c r="L193" s="4">
        <f t="shared" si="15"/>
        <v>5.321387651411677E-2</v>
      </c>
      <c r="M193" s="9">
        <f t="shared" si="16"/>
        <v>0.60439717933038983</v>
      </c>
      <c r="N193" s="9">
        <f t="shared" si="17"/>
        <v>5.262474980499622</v>
      </c>
    </row>
    <row r="194" spans="1:14">
      <c r="A194" s="6">
        <v>40939</v>
      </c>
      <c r="B194" s="4">
        <v>10587.2</v>
      </c>
      <c r="C194" s="4">
        <f t="shared" si="12"/>
        <v>9.3119616603427602E-3</v>
      </c>
      <c r="D194" s="4"/>
      <c r="E194" s="4"/>
      <c r="F194" s="4"/>
      <c r="G194" s="4"/>
      <c r="H194" s="4"/>
      <c r="I194" s="4"/>
      <c r="J194" s="4">
        <f t="shared" si="13"/>
        <v>8.6712629963693494E-5</v>
      </c>
      <c r="K194" s="14">
        <f t="shared" si="14"/>
        <v>2.7027333544782303E-3</v>
      </c>
      <c r="L194" s="4">
        <f t="shared" si="15"/>
        <v>5.1987819289505022E-2</v>
      </c>
      <c r="M194" s="9">
        <f t="shared" si="16"/>
        <v>3.208330922472135E-2</v>
      </c>
      <c r="N194" s="9">
        <f t="shared" si="17"/>
        <v>5.8814083553209136</v>
      </c>
    </row>
    <row r="195" spans="1:14">
      <c r="A195" s="6">
        <v>40968</v>
      </c>
      <c r="B195" s="4">
        <v>10862.75</v>
      </c>
      <c r="C195" s="4">
        <f t="shared" si="12"/>
        <v>2.5693781010735606E-2</v>
      </c>
      <c r="D195" s="4"/>
      <c r="E195" s="4"/>
      <c r="F195" s="4"/>
      <c r="G195" s="4"/>
      <c r="H195" s="4"/>
      <c r="I195" s="4"/>
      <c r="J195" s="4">
        <f t="shared" si="13"/>
        <v>6.6017038262763765E-4</v>
      </c>
      <c r="K195" s="14">
        <f t="shared" si="14"/>
        <v>2.2289873627230001E-3</v>
      </c>
      <c r="L195" s="4">
        <f t="shared" si="15"/>
        <v>4.7212152701640288E-2</v>
      </c>
      <c r="M195" s="9">
        <f t="shared" si="16"/>
        <v>0.29617502264398354</v>
      </c>
      <c r="N195" s="9">
        <f t="shared" si="17"/>
        <v>5.8100328714332212</v>
      </c>
    </row>
    <row r="196" spans="1:14">
      <c r="A196" s="6">
        <v>40998</v>
      </c>
      <c r="B196" s="4">
        <v>10939.63</v>
      </c>
      <c r="C196" s="4">
        <f t="shared" ref="C196:C219" si="18">LN(B196)-LN(B195)</f>
        <v>7.0524702945533591E-3</v>
      </c>
      <c r="D196" s="4"/>
      <c r="E196" s="4"/>
      <c r="F196" s="4"/>
      <c r="G196" s="4"/>
      <c r="H196" s="4"/>
      <c r="I196" s="4"/>
      <c r="J196" s="4">
        <f t="shared" ref="J196:J219" si="19">C196^2</f>
        <v>4.9737337255557542E-5</v>
      </c>
      <c r="K196" s="14">
        <f t="shared" si="14"/>
        <v>1.9998041735121985E-3</v>
      </c>
      <c r="L196" s="4">
        <f t="shared" si="15"/>
        <v>4.4719170089707598E-2</v>
      </c>
      <c r="M196" s="9">
        <f t="shared" si="16"/>
        <v>2.4871103838234966E-2</v>
      </c>
      <c r="N196" s="9">
        <f t="shared" si="17"/>
        <v>6.1898349126216718</v>
      </c>
    </row>
    <row r="197" spans="1:14">
      <c r="A197" s="6">
        <v>41029</v>
      </c>
      <c r="B197" s="4">
        <v>10783.76</v>
      </c>
      <c r="C197" s="4">
        <f t="shared" si="18"/>
        <v>-1.4350676851524469E-2</v>
      </c>
      <c r="D197" s="4"/>
      <c r="E197" s="4"/>
      <c r="F197" s="4"/>
      <c r="G197" s="4"/>
      <c r="H197" s="4"/>
      <c r="I197" s="4"/>
      <c r="J197" s="4">
        <f t="shared" si="19"/>
        <v>2.0594192609688024E-4</v>
      </c>
      <c r="K197" s="14">
        <f t="shared" ref="K197:K219" si="20">$F$5+$F$6*J196+$F$7*K196</f>
        <v>1.6838583782199362E-3</v>
      </c>
      <c r="L197" s="4">
        <f t="shared" ref="L197:L219" si="21">SQRT(K197)</f>
        <v>4.1034843465278824E-2</v>
      </c>
      <c r="M197" s="9">
        <f t="shared" ref="M197:M219" si="22">J197/K197</f>
        <v>0.12230359082489374</v>
      </c>
      <c r="N197" s="9">
        <f t="shared" ref="N197:N219" si="23">-LN(K197)-J197/K197</f>
        <v>6.2643638743177998</v>
      </c>
    </row>
    <row r="198" spans="1:14">
      <c r="A198" s="6">
        <v>41060</v>
      </c>
      <c r="B198" s="4">
        <v>10762.67</v>
      </c>
      <c r="C198" s="4">
        <f t="shared" si="18"/>
        <v>-1.9576335137951872E-3</v>
      </c>
      <c r="D198" s="4"/>
      <c r="E198" s="4"/>
      <c r="F198" s="4"/>
      <c r="G198" s="4"/>
      <c r="H198" s="4"/>
      <c r="I198" s="4"/>
      <c r="J198" s="4">
        <f t="shared" si="19"/>
        <v>3.8323289743340918E-6</v>
      </c>
      <c r="K198" s="14">
        <f t="shared" si="20"/>
        <v>1.4787575299589817E-3</v>
      </c>
      <c r="L198" s="4">
        <f t="shared" si="21"/>
        <v>3.8454616497359345E-2</v>
      </c>
      <c r="M198" s="9">
        <f t="shared" si="22"/>
        <v>2.5915871241179037E-3</v>
      </c>
      <c r="N198" s="9">
        <f t="shared" si="23"/>
        <v>6.5139614634496326</v>
      </c>
    </row>
    <row r="199" spans="1:14">
      <c r="A199" s="6">
        <v>41089</v>
      </c>
      <c r="B199" s="4">
        <v>10917.64</v>
      </c>
      <c r="C199" s="4">
        <f t="shared" si="18"/>
        <v>1.4296164528323274E-2</v>
      </c>
      <c r="D199" s="4"/>
      <c r="E199" s="4"/>
      <c r="F199" s="4"/>
      <c r="G199" s="4"/>
      <c r="H199" s="4"/>
      <c r="I199" s="4"/>
      <c r="J199" s="4">
        <f t="shared" si="19"/>
        <v>2.0438032022088862E-4</v>
      </c>
      <c r="K199" s="14">
        <f t="shared" si="20"/>
        <v>1.2755088129385909E-3</v>
      </c>
      <c r="L199" s="4">
        <f t="shared" si="21"/>
        <v>3.5714266238277816E-2</v>
      </c>
      <c r="M199" s="9">
        <f t="shared" si="22"/>
        <v>0.16023434581375054</v>
      </c>
      <c r="N199" s="9">
        <f t="shared" si="23"/>
        <v>6.5041757651933967</v>
      </c>
    </row>
    <row r="200" spans="1:14">
      <c r="A200" s="6">
        <v>41121</v>
      </c>
      <c r="B200" s="4">
        <v>11175.23</v>
      </c>
      <c r="C200" s="4">
        <f t="shared" si="18"/>
        <v>2.3319892199364034E-2</v>
      </c>
      <c r="D200" s="4"/>
      <c r="E200" s="4"/>
      <c r="F200" s="4"/>
      <c r="G200" s="4"/>
      <c r="H200" s="4"/>
      <c r="I200" s="4"/>
      <c r="J200" s="4">
        <f t="shared" si="19"/>
        <v>5.4381737218995956E-4</v>
      </c>
      <c r="K200" s="14">
        <f t="shared" si="20"/>
        <v>1.1666788188119056E-3</v>
      </c>
      <c r="L200" s="4">
        <f t="shared" si="21"/>
        <v>3.4156680441926809E-2</v>
      </c>
      <c r="M200" s="9">
        <f t="shared" si="22"/>
        <v>0.46612432095386735</v>
      </c>
      <c r="N200" s="9">
        <f t="shared" si="23"/>
        <v>6.2874698621307683</v>
      </c>
    </row>
    <row r="201" spans="1:14">
      <c r="A201" s="6">
        <v>41152</v>
      </c>
      <c r="B201" s="4">
        <v>11229.54</v>
      </c>
      <c r="C201" s="4">
        <f t="shared" si="18"/>
        <v>4.8480842583771278E-3</v>
      </c>
      <c r="D201" s="4"/>
      <c r="E201" s="4"/>
      <c r="F201" s="4"/>
      <c r="G201" s="4"/>
      <c r="H201" s="4"/>
      <c r="I201" s="4"/>
      <c r="J201" s="4">
        <f t="shared" si="19"/>
        <v>2.3503920976324106E-5</v>
      </c>
      <c r="K201" s="14">
        <f t="shared" si="20"/>
        <v>1.1620046285726658E-3</v>
      </c>
      <c r="L201" s="4">
        <f t="shared" si="21"/>
        <v>3.4088188989335674E-2</v>
      </c>
      <c r="M201" s="9">
        <f t="shared" si="22"/>
        <v>2.0227045915638786E-2</v>
      </c>
      <c r="N201" s="9">
        <f t="shared" si="23"/>
        <v>6.7373815913635884</v>
      </c>
    </row>
    <row r="202" spans="1:14">
      <c r="A202" s="6">
        <v>41180</v>
      </c>
      <c r="B202" s="4">
        <v>11106.56</v>
      </c>
      <c r="C202" s="4">
        <f t="shared" si="18"/>
        <v>-1.1011881458813377E-2</v>
      </c>
      <c r="D202" s="4"/>
      <c r="E202" s="4"/>
      <c r="F202" s="4"/>
      <c r="G202" s="4"/>
      <c r="H202" s="4"/>
      <c r="I202" s="4"/>
      <c r="J202" s="4">
        <f t="shared" si="19"/>
        <v>1.2126153326295783E-4</v>
      </c>
      <c r="K202" s="14">
        <f t="shared" si="20"/>
        <v>1.0382557892619109E-3</v>
      </c>
      <c r="L202" s="4">
        <f t="shared" si="21"/>
        <v>3.2221976805619966E-2</v>
      </c>
      <c r="M202" s="9">
        <f t="shared" si="22"/>
        <v>0.11679350552830708</v>
      </c>
      <c r="N202" s="9">
        <f t="shared" si="23"/>
        <v>6.7534195939599995</v>
      </c>
    </row>
    <row r="203" spans="1:14">
      <c r="A203" s="6">
        <v>41213</v>
      </c>
      <c r="B203" s="4">
        <v>11366.07</v>
      </c>
      <c r="C203" s="4">
        <f t="shared" si="18"/>
        <v>2.309667683207195E-2</v>
      </c>
      <c r="D203" s="4"/>
      <c r="E203" s="4"/>
      <c r="F203" s="4"/>
      <c r="G203" s="4"/>
      <c r="H203" s="4"/>
      <c r="I203" s="4"/>
      <c r="J203" s="4">
        <f t="shared" si="19"/>
        <v>5.3345648068516916E-4</v>
      </c>
      <c r="K203" s="14">
        <f t="shared" si="20"/>
        <v>9.6637060461199332E-4</v>
      </c>
      <c r="L203" s="4">
        <f t="shared" si="21"/>
        <v>3.1086501968088872E-2</v>
      </c>
      <c r="M203" s="9">
        <f t="shared" si="22"/>
        <v>0.55202059969462425</v>
      </c>
      <c r="N203" s="9">
        <f t="shared" si="23"/>
        <v>6.3899425489648047</v>
      </c>
    </row>
    <row r="204" spans="1:14">
      <c r="A204" s="6">
        <v>41243</v>
      </c>
      <c r="B204" s="4">
        <v>10979.48</v>
      </c>
      <c r="C204" s="4">
        <f t="shared" si="18"/>
        <v>-3.4604525449275059E-2</v>
      </c>
      <c r="D204" s="4"/>
      <c r="E204" s="4"/>
      <c r="F204" s="4"/>
      <c r="G204" s="4"/>
      <c r="H204" s="4"/>
      <c r="I204" s="4"/>
      <c r="J204" s="4">
        <f t="shared" si="19"/>
        <v>1.1974731815695252E-3</v>
      </c>
      <c r="K204" s="14">
        <f t="shared" si="20"/>
        <v>1.006704073687005E-3</v>
      </c>
      <c r="L204" s="4">
        <f t="shared" si="21"/>
        <v>3.1728600247836414E-2</v>
      </c>
      <c r="M204" s="9">
        <f t="shared" si="22"/>
        <v>1.189498694669862</v>
      </c>
      <c r="N204" s="9">
        <f t="shared" si="23"/>
        <v>5.7115748829922683</v>
      </c>
    </row>
    <row r="205" spans="1:14">
      <c r="A205" s="6">
        <v>41274</v>
      </c>
      <c r="B205" s="4">
        <v>11438.14</v>
      </c>
      <c r="C205" s="4">
        <f t="shared" si="18"/>
        <v>4.0925309194623338E-2</v>
      </c>
      <c r="D205" s="4"/>
      <c r="E205" s="4"/>
      <c r="F205" s="4"/>
      <c r="G205" s="4"/>
      <c r="H205" s="4"/>
      <c r="I205" s="4"/>
      <c r="J205" s="4">
        <f t="shared" si="19"/>
        <v>1.6748809326755216E-3</v>
      </c>
      <c r="K205" s="14">
        <f t="shared" si="20"/>
        <v>1.1908660355435486E-3</v>
      </c>
      <c r="L205" s="4">
        <f t="shared" si="21"/>
        <v>3.4508926896435775E-2</v>
      </c>
      <c r="M205" s="9">
        <f t="shared" si="22"/>
        <v>1.4064394169332852</v>
      </c>
      <c r="N205" s="9">
        <f t="shared" si="23"/>
        <v>5.3266350586540439</v>
      </c>
    </row>
    <row r="206" spans="1:14">
      <c r="A206" s="6">
        <v>41305</v>
      </c>
      <c r="B206" s="4">
        <v>11067.58</v>
      </c>
      <c r="C206" s="4">
        <f t="shared" si="18"/>
        <v>-3.2933271350906068E-2</v>
      </c>
      <c r="D206" s="4"/>
      <c r="E206" s="4"/>
      <c r="F206" s="4"/>
      <c r="G206" s="4"/>
      <c r="H206" s="4"/>
      <c r="I206" s="4"/>
      <c r="J206" s="4">
        <f t="shared" si="19"/>
        <v>1.0846003618724103E-3</v>
      </c>
      <c r="K206" s="14">
        <f t="shared" si="20"/>
        <v>1.4417185329838734E-3</v>
      </c>
      <c r="L206" s="4">
        <f t="shared" si="21"/>
        <v>3.7969968830430627E-2</v>
      </c>
      <c r="M206" s="9">
        <f t="shared" si="22"/>
        <v>0.75229688532036254</v>
      </c>
      <c r="N206" s="9">
        <f t="shared" si="23"/>
        <v>5.7896225659569724</v>
      </c>
    </row>
    <row r="207" spans="1:14">
      <c r="A207" s="6">
        <v>41333</v>
      </c>
      <c r="B207" s="4">
        <v>11139.04</v>
      </c>
      <c r="C207" s="4">
        <f t="shared" si="18"/>
        <v>6.4359408738354773E-3</v>
      </c>
      <c r="D207" s="4"/>
      <c r="E207" s="4"/>
      <c r="F207" s="4"/>
      <c r="G207" s="4"/>
      <c r="H207" s="4"/>
      <c r="I207" s="4"/>
      <c r="J207" s="4">
        <f t="shared" si="19"/>
        <v>4.142133493150617E-5</v>
      </c>
      <c r="K207" s="14">
        <f t="shared" si="20"/>
        <v>1.4968678915539355E-3</v>
      </c>
      <c r="L207" s="4">
        <f t="shared" si="21"/>
        <v>3.8689376985859253E-2</v>
      </c>
      <c r="M207" s="9">
        <f t="shared" si="22"/>
        <v>2.7672004433541331E-2</v>
      </c>
      <c r="N207" s="9">
        <f t="shared" si="23"/>
        <v>6.4767084218002244</v>
      </c>
    </row>
    <row r="208" spans="1:14">
      <c r="A208" s="6">
        <v>41362</v>
      </c>
      <c r="B208" s="4">
        <v>11420.49</v>
      </c>
      <c r="C208" s="4">
        <f t="shared" si="18"/>
        <v>2.4953055644534317E-2</v>
      </c>
      <c r="D208" s="4"/>
      <c r="E208" s="4"/>
      <c r="F208" s="4"/>
      <c r="G208" s="4"/>
      <c r="H208" s="4"/>
      <c r="I208" s="4"/>
      <c r="J208" s="4">
        <f t="shared" si="19"/>
        <v>6.2265498599922589E-4</v>
      </c>
      <c r="K208" s="14">
        <f t="shared" si="20"/>
        <v>1.2980157694155161E-3</v>
      </c>
      <c r="L208" s="4">
        <f t="shared" si="21"/>
        <v>3.6027985919497581E-2</v>
      </c>
      <c r="M208" s="9">
        <f t="shared" si="22"/>
        <v>0.47969755119354318</v>
      </c>
      <c r="N208" s="9">
        <f t="shared" si="23"/>
        <v>6.1672209605700816</v>
      </c>
    </row>
    <row r="209" spans="1:14">
      <c r="A209" s="6">
        <v>41394</v>
      </c>
      <c r="B209" s="4">
        <v>11695.99</v>
      </c>
      <c r="C209" s="4">
        <f t="shared" si="18"/>
        <v>2.383693752613425E-2</v>
      </c>
      <c r="D209" s="4"/>
      <c r="E209" s="4"/>
      <c r="F209" s="4"/>
      <c r="G209" s="4"/>
      <c r="H209" s="4"/>
      <c r="I209" s="4"/>
      <c r="J209" s="4">
        <f t="shared" si="19"/>
        <v>5.6819959062482718E-4</v>
      </c>
      <c r="K209" s="14">
        <f t="shared" si="20"/>
        <v>1.2804718186951302E-3</v>
      </c>
      <c r="L209" s="4">
        <f t="shared" si="21"/>
        <v>3.5783680899191046E-2</v>
      </c>
      <c r="M209" s="9">
        <f t="shared" si="22"/>
        <v>0.4437423630329117</v>
      </c>
      <c r="N209" s="9">
        <f t="shared" si="23"/>
        <v>6.2167842975814995</v>
      </c>
    </row>
    <row r="210" spans="1:14">
      <c r="A210" s="6">
        <v>41425</v>
      </c>
      <c r="B210" s="4">
        <v>12377.82</v>
      </c>
      <c r="C210" s="4">
        <f t="shared" si="18"/>
        <v>5.6660113268309331E-2</v>
      </c>
      <c r="D210" s="4"/>
      <c r="E210" s="4"/>
      <c r="F210" s="4"/>
      <c r="G210" s="4"/>
      <c r="H210" s="4"/>
      <c r="I210" s="4"/>
      <c r="J210" s="4">
        <f t="shared" si="19"/>
        <v>3.2103684355776433E-3</v>
      </c>
      <c r="K210" s="14">
        <f t="shared" si="20"/>
        <v>1.254501480076279E-3</v>
      </c>
      <c r="L210" s="4">
        <f t="shared" si="21"/>
        <v>3.5418942390707815E-2</v>
      </c>
      <c r="M210" s="9">
        <f t="shared" si="22"/>
        <v>2.5590790338345708</v>
      </c>
      <c r="N210" s="9">
        <f t="shared" si="23"/>
        <v>4.1219379785102284</v>
      </c>
    </row>
    <row r="211" spans="1:14">
      <c r="A211" s="6">
        <v>41453</v>
      </c>
      <c r="B211" s="4">
        <v>12304.91</v>
      </c>
      <c r="C211" s="4">
        <f t="shared" si="18"/>
        <v>-5.9077915658942715E-3</v>
      </c>
      <c r="D211" s="4"/>
      <c r="E211" s="4"/>
      <c r="F211" s="4"/>
      <c r="G211" s="4"/>
      <c r="H211" s="4"/>
      <c r="I211" s="4"/>
      <c r="J211" s="4">
        <f t="shared" si="19"/>
        <v>3.4902001186051486E-5</v>
      </c>
      <c r="K211" s="14">
        <f t="shared" si="20"/>
        <v>1.8449585315522966E-3</v>
      </c>
      <c r="L211" s="4">
        <f t="shared" si="21"/>
        <v>4.2952980473446735E-2</v>
      </c>
      <c r="M211" s="9">
        <f t="shared" si="22"/>
        <v>1.8917499005620422E-2</v>
      </c>
      <c r="N211" s="9">
        <f t="shared" si="23"/>
        <v>6.2763809788600344</v>
      </c>
    </row>
    <row r="212" spans="1:14">
      <c r="A212" s="6">
        <v>41486</v>
      </c>
      <c r="B212" s="4">
        <v>12331.38</v>
      </c>
      <c r="C212" s="4">
        <f t="shared" si="18"/>
        <v>2.148863338245377E-3</v>
      </c>
      <c r="D212" s="4"/>
      <c r="E212" s="4"/>
      <c r="F212" s="4"/>
      <c r="G212" s="4"/>
      <c r="H212" s="4"/>
      <c r="I212" s="4"/>
      <c r="J212" s="4">
        <f t="shared" si="19"/>
        <v>4.6176136464550653E-6</v>
      </c>
      <c r="K212" s="14">
        <f t="shared" si="20"/>
        <v>1.5622286684665236E-3</v>
      </c>
      <c r="L212" s="4">
        <f t="shared" si="21"/>
        <v>3.9525038500506531E-2</v>
      </c>
      <c r="M212" s="9">
        <f t="shared" si="22"/>
        <v>2.9557860124201237E-3</v>
      </c>
      <c r="N212" s="9">
        <f t="shared" si="23"/>
        <v>6.4586860576020078</v>
      </c>
    </row>
    <row r="213" spans="1:14">
      <c r="A213" s="6">
        <v>41516</v>
      </c>
      <c r="B213" s="4">
        <v>11968.58</v>
      </c>
      <c r="C213" s="4">
        <f t="shared" si="18"/>
        <v>-2.9862350429862516E-2</v>
      </c>
      <c r="D213" s="4"/>
      <c r="E213" s="4"/>
      <c r="F213" s="4"/>
      <c r="G213" s="4"/>
      <c r="H213" s="4"/>
      <c r="I213" s="4"/>
      <c r="J213" s="4">
        <f t="shared" si="19"/>
        <v>8.9175997319591003E-4</v>
      </c>
      <c r="K213" s="14">
        <f t="shared" si="20"/>
        <v>1.3394087838801115E-3</v>
      </c>
      <c r="L213" s="4">
        <f t="shared" si="21"/>
        <v>3.6597934147709912E-2</v>
      </c>
      <c r="M213" s="9">
        <f t="shared" si="22"/>
        <v>0.66578626624545878</v>
      </c>
      <c r="N213" s="9">
        <f t="shared" si="23"/>
        <v>5.9497407021935089</v>
      </c>
    </row>
    <row r="214" spans="1:14">
      <c r="A214" s="6">
        <v>41547</v>
      </c>
      <c r="B214" s="4">
        <v>12289.65</v>
      </c>
      <c r="C214" s="4">
        <f t="shared" si="18"/>
        <v>2.6472562109976394E-2</v>
      </c>
      <c r="D214" s="4"/>
      <c r="E214" s="4"/>
      <c r="F214" s="4"/>
      <c r="G214" s="4"/>
      <c r="H214" s="4"/>
      <c r="I214" s="4"/>
      <c r="J214" s="4">
        <f t="shared" si="19"/>
        <v>7.0079654466655779E-4</v>
      </c>
      <c r="K214" s="14">
        <f t="shared" si="20"/>
        <v>1.3742268406586847E-3</v>
      </c>
      <c r="L214" s="4">
        <f t="shared" si="21"/>
        <v>3.7070565691107074E-2</v>
      </c>
      <c r="M214" s="9">
        <f>J214/K214</f>
        <v>0.50995696193115903</v>
      </c>
      <c r="N214" s="9">
        <f t="shared" si="23"/>
        <v>6.0799070417838585</v>
      </c>
    </row>
    <row r="215" spans="1:14">
      <c r="A215" s="6">
        <v>41578</v>
      </c>
      <c r="B215" s="4">
        <v>12568.48</v>
      </c>
      <c r="C215" s="4">
        <f t="shared" si="18"/>
        <v>2.2434647723589052E-2</v>
      </c>
      <c r="D215" s="4"/>
      <c r="E215" s="4"/>
      <c r="F215" s="4"/>
      <c r="G215" s="4"/>
      <c r="H215" s="4"/>
      <c r="I215" s="4"/>
      <c r="J215" s="4">
        <f t="shared" si="19"/>
        <v>5.0331341848153938E-4</v>
      </c>
      <c r="K215" s="14">
        <f t="shared" si="20"/>
        <v>1.35669730512224E-3</v>
      </c>
      <c r="L215" s="4">
        <f t="shared" si="21"/>
        <v>3.683337216604312E-2</v>
      </c>
      <c r="M215" s="9">
        <f t="shared" si="22"/>
        <v>0.37098431358363337</v>
      </c>
      <c r="N215" s="9">
        <f t="shared" si="23"/>
        <v>6.2317176712389291</v>
      </c>
    </row>
    <row r="216" spans="1:14">
      <c r="A216" s="6">
        <v>41607</v>
      </c>
      <c r="B216" s="4">
        <v>12572.04</v>
      </c>
      <c r="C216" s="4">
        <f t="shared" si="18"/>
        <v>2.8320814555904406E-4</v>
      </c>
      <c r="D216" s="4"/>
      <c r="E216" s="4"/>
      <c r="F216" s="4"/>
      <c r="G216" s="4"/>
      <c r="H216" s="4"/>
      <c r="I216" s="4"/>
      <c r="J216" s="4">
        <f t="shared" si="19"/>
        <v>8.0206853710992687E-8</v>
      </c>
      <c r="K216" s="14">
        <f t="shared" si="20"/>
        <v>1.2977017701666389E-3</v>
      </c>
      <c r="L216" s="4">
        <f t="shared" si="21"/>
        <v>3.6023627942874364E-2</v>
      </c>
      <c r="M216" s="9">
        <f t="shared" si="22"/>
        <v>6.1806846191396708E-5</v>
      </c>
      <c r="N216" s="9">
        <f t="shared" si="23"/>
        <v>6.6470986412958109</v>
      </c>
    </row>
    <row r="217" spans="1:14">
      <c r="A217" s="6">
        <v>41639</v>
      </c>
      <c r="B217" s="4">
        <v>12853.63</v>
      </c>
      <c r="C217" s="4">
        <f t="shared" si="18"/>
        <v>2.2150961116919277E-2</v>
      </c>
      <c r="D217" s="4"/>
      <c r="E217" s="4"/>
      <c r="F217" s="4"/>
      <c r="G217" s="4"/>
      <c r="H217" s="4"/>
      <c r="I217" s="4"/>
      <c r="J217" s="4">
        <f t="shared" si="19"/>
        <v>4.9066507840326971E-4</v>
      </c>
      <c r="K217" s="14">
        <f t="shared" si="20"/>
        <v>1.1364313029848562E-3</v>
      </c>
      <c r="L217" s="4">
        <f t="shared" si="21"/>
        <v>3.3710996766409269E-2</v>
      </c>
      <c r="M217" s="9">
        <f t="shared" si="22"/>
        <v>0.4317595591695948</v>
      </c>
      <c r="N217" s="9">
        <f t="shared" si="23"/>
        <v>6.3481028034488141</v>
      </c>
    </row>
    <row r="218" spans="1:14">
      <c r="A218" s="6">
        <v>41670</v>
      </c>
      <c r="B218" s="4">
        <v>12456.34</v>
      </c>
      <c r="C218" s="4">
        <f t="shared" si="18"/>
        <v>-3.1396531479362721E-2</v>
      </c>
      <c r="D218" s="4"/>
      <c r="E218" s="4"/>
      <c r="F218" s="4"/>
      <c r="G218" s="4"/>
      <c r="H218" s="4"/>
      <c r="I218" s="4"/>
      <c r="J218" s="4">
        <f t="shared" si="19"/>
        <v>9.8574218893461422E-4</v>
      </c>
      <c r="K218" s="14">
        <f t="shared" si="20"/>
        <v>1.1266378747020658E-3</v>
      </c>
      <c r="L218" s="4">
        <f t="shared" si="21"/>
        <v>3.3565426776700838E-2</v>
      </c>
      <c r="M218" s="9">
        <f t="shared" si="22"/>
        <v>0.87494146173213749</v>
      </c>
      <c r="N218" s="9">
        <f t="shared" si="23"/>
        <v>5.913575951747883</v>
      </c>
    </row>
    <row r="219" spans="1:14">
      <c r="A219" s="6">
        <v>41698</v>
      </c>
      <c r="B219" s="4">
        <v>12669.51</v>
      </c>
      <c r="C219" s="4">
        <f t="shared" si="18"/>
        <v>1.6968589310662807E-2</v>
      </c>
      <c r="D219" s="4"/>
      <c r="E219" s="4"/>
      <c r="F219" s="4"/>
      <c r="G219" s="4"/>
      <c r="H219" s="4"/>
      <c r="I219" s="4"/>
      <c r="J219" s="4">
        <f t="shared" si="19"/>
        <v>2.8793302319394008E-4</v>
      </c>
      <c r="K219" s="14">
        <f t="shared" si="20"/>
        <v>1.2335136733184601E-3</v>
      </c>
      <c r="L219" s="4">
        <f t="shared" si="21"/>
        <v>3.5121413316073428E-2</v>
      </c>
      <c r="M219" s="9">
        <f t="shared" si="22"/>
        <v>0.23342507620473171</v>
      </c>
      <c r="N219" s="9">
        <f t="shared" si="23"/>
        <v>6.4644634608751117</v>
      </c>
    </row>
  </sheetData>
  <pageMargins left="0.7" right="0.7" top="0.75" bottom="0.75" header="0.3" footer="0.3"/>
  <drawing r:id="rId1"/>
  <legacyDrawing r:id="rId2"/>
  <controls>
    <control shapeId="2049" r:id="rId3" name="CommandButton1"/>
  </controls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Q219"/>
  <sheetViews>
    <sheetView zoomScale="80" zoomScaleNormal="80" workbookViewId="0">
      <selection activeCell="I36" sqref="I36"/>
    </sheetView>
  </sheetViews>
  <sheetFormatPr baseColWidth="10" defaultRowHeight="15"/>
  <sheetData>
    <row r="1" spans="1:17">
      <c r="A1" s="1" t="s">
        <v>1</v>
      </c>
      <c r="B1" s="28" t="s">
        <v>3</v>
      </c>
      <c r="C1" t="s">
        <v>19</v>
      </c>
      <c r="D1" t="s">
        <v>20</v>
      </c>
      <c r="E1" s="5" t="s">
        <v>8</v>
      </c>
      <c r="F1" s="32" t="s">
        <v>21</v>
      </c>
      <c r="G1" t="s">
        <v>22</v>
      </c>
      <c r="H1" t="s">
        <v>11</v>
      </c>
      <c r="I1" s="27"/>
      <c r="J1" s="32"/>
    </row>
    <row r="2" spans="1:17">
      <c r="A2" s="2">
        <v>35095</v>
      </c>
      <c r="B2">
        <v>8045.97</v>
      </c>
      <c r="L2" s="33" t="s">
        <v>11</v>
      </c>
      <c r="N2" s="10" t="s">
        <v>12</v>
      </c>
      <c r="O2" s="11" t="s">
        <v>13</v>
      </c>
      <c r="P2" s="12" t="s">
        <v>14</v>
      </c>
      <c r="Q2" s="13" t="s">
        <v>15</v>
      </c>
    </row>
    <row r="3" spans="1:17">
      <c r="A3" s="2">
        <v>35124</v>
      </c>
      <c r="B3">
        <v>8255.26</v>
      </c>
      <c r="C3">
        <v>2192.3000000000002</v>
      </c>
      <c r="D3">
        <v>-5061.5769585253447</v>
      </c>
      <c r="E3">
        <v>25619561.307074681</v>
      </c>
      <c r="F3">
        <v>-129675381199.41666</v>
      </c>
      <c r="G3">
        <v>656361921566958</v>
      </c>
      <c r="L3" s="31">
        <f>SUM(H4:H219)</f>
        <v>-8826550862835881</v>
      </c>
      <c r="N3" s="15" t="s">
        <v>16</v>
      </c>
      <c r="O3" s="30">
        <v>1.7882472499194016E-2</v>
      </c>
      <c r="P3" s="17">
        <v>0</v>
      </c>
      <c r="Q3" s="17">
        <v>1</v>
      </c>
    </row>
    <row r="4" spans="1:17">
      <c r="A4" s="2">
        <v>35153</v>
      </c>
      <c r="B4">
        <v>8679.83</v>
      </c>
      <c r="C4">
        <v>2758.92</v>
      </c>
      <c r="D4">
        <v>-4494.9569585253448</v>
      </c>
      <c r="E4" s="31">
        <v>20204638.058995418</v>
      </c>
      <c r="F4">
        <v>-90818978437.767471</v>
      </c>
      <c r="G4" s="31">
        <v>408227399095006.12</v>
      </c>
      <c r="H4" s="31">
        <f>-(1/2)*G4-(1/2)*(D4/E4)</f>
        <v>-204113699547503.06</v>
      </c>
      <c r="I4">
        <v>0.39210976543016679</v>
      </c>
      <c r="N4" s="18" t="s">
        <v>17</v>
      </c>
      <c r="O4" s="19">
        <v>0.26537972144730215</v>
      </c>
      <c r="P4" s="20">
        <v>0</v>
      </c>
      <c r="Q4" s="20">
        <v>1</v>
      </c>
    </row>
    <row r="5" spans="1:17">
      <c r="A5" s="2">
        <v>35185</v>
      </c>
      <c r="B5">
        <v>9126.18</v>
      </c>
      <c r="C5">
        <v>2780.05</v>
      </c>
      <c r="D5">
        <v>-4473.8269585253447</v>
      </c>
      <c r="E5" s="31">
        <v>20015127.654828135</v>
      </c>
      <c r="F5">
        <v>-89544217680.496277</v>
      </c>
      <c r="G5" s="31">
        <v>400605335039066.06</v>
      </c>
      <c r="H5" s="31">
        <f t="shared" ref="H5:H68" si="0">-(1/2)*G5-(1/2)*(D5/E5)</f>
        <v>-200302667519533.03</v>
      </c>
      <c r="I5">
        <v>2.0958077384951213</v>
      </c>
      <c r="N5" s="18" t="s">
        <v>18</v>
      </c>
      <c r="O5" s="21">
        <v>0.71673780605350379</v>
      </c>
      <c r="P5" s="22">
        <v>0</v>
      </c>
      <c r="Q5" s="22">
        <v>1</v>
      </c>
    </row>
    <row r="6" spans="1:17">
      <c r="A6" s="2">
        <v>35216</v>
      </c>
      <c r="B6">
        <v>8699.4</v>
      </c>
      <c r="C6">
        <v>2958.24</v>
      </c>
      <c r="D6">
        <v>-4295.6369585253451</v>
      </c>
      <c r="E6" s="31">
        <v>18452496.879448876</v>
      </c>
      <c r="F6">
        <v>-79265227572.434204</v>
      </c>
      <c r="G6" s="31">
        <v>340494641086070.56</v>
      </c>
      <c r="H6" s="31">
        <f t="shared" si="0"/>
        <v>-170247320543035.28</v>
      </c>
      <c r="I6">
        <v>12.952765428397484</v>
      </c>
    </row>
    <row r="7" spans="1:17">
      <c r="A7" s="2">
        <v>35244</v>
      </c>
      <c r="B7">
        <v>8694.89</v>
      </c>
      <c r="C7">
        <v>3166.92</v>
      </c>
      <c r="D7">
        <v>-4086.9569585253448</v>
      </c>
      <c r="E7" s="31">
        <v>16703217.180838738</v>
      </c>
      <c r="F7">
        <v>-68265329686.988968</v>
      </c>
      <c r="G7" s="31">
        <v>278997464190266.37</v>
      </c>
      <c r="H7" s="31">
        <f t="shared" si="0"/>
        <v>-139498732095133.19</v>
      </c>
      <c r="O7">
        <f>SUM(Tableau22[Valeurs])</f>
        <v>1</v>
      </c>
    </row>
    <row r="8" spans="1:17">
      <c r="A8" s="2">
        <v>35277</v>
      </c>
      <c r="B8">
        <v>8152.95</v>
      </c>
      <c r="C8">
        <v>3520.73</v>
      </c>
      <c r="D8">
        <v>-3733.1469585253449</v>
      </c>
      <c r="E8" s="31">
        <v>13936386.213947034</v>
      </c>
      <c r="F8">
        <v>-52026577807.430916</v>
      </c>
      <c r="G8" s="31">
        <v>194222860704292.91</v>
      </c>
      <c r="H8" s="31">
        <f t="shared" si="0"/>
        <v>-97111430352146.453</v>
      </c>
    </row>
    <row r="9" spans="1:17">
      <c r="A9" s="2">
        <v>35307</v>
      </c>
      <c r="B9">
        <v>8618.27</v>
      </c>
      <c r="C9">
        <v>3705.75</v>
      </c>
      <c r="D9">
        <v>-3548.1269585253449</v>
      </c>
      <c r="E9" s="31">
        <v>12589204.913814314</v>
      </c>
      <c r="F9">
        <v>-44668097341.104309</v>
      </c>
      <c r="G9" s="31">
        <v>158488080362006.47</v>
      </c>
      <c r="H9" s="31">
        <f t="shared" si="0"/>
        <v>-79244040181003.234</v>
      </c>
    </row>
    <row r="10" spans="1:17">
      <c r="A10" s="2">
        <v>35338</v>
      </c>
      <c r="B10">
        <v>8855.57</v>
      </c>
      <c r="C10">
        <v>3786.32</v>
      </c>
      <c r="D10">
        <v>-3467.5569585253447</v>
      </c>
      <c r="E10" s="31">
        <v>12023951.260617539</v>
      </c>
      <c r="F10">
        <v>-41693735862.723938</v>
      </c>
      <c r="G10" s="31">
        <v>144575403917706.12</v>
      </c>
      <c r="H10" s="31">
        <f t="shared" si="0"/>
        <v>-72287701958853.062</v>
      </c>
    </row>
    <row r="11" spans="1:17">
      <c r="A11" s="2">
        <v>35369</v>
      </c>
      <c r="B11">
        <v>9052.7800000000007</v>
      </c>
      <c r="C11">
        <v>3820.72</v>
      </c>
      <c r="D11">
        <v>-3433.1569585253451</v>
      </c>
      <c r="E11" s="31">
        <v>11786566.701870998</v>
      </c>
      <c r="F11">
        <v>-40465133489.651543</v>
      </c>
      <c r="G11" s="31">
        <v>138923154617654.17</v>
      </c>
      <c r="H11" s="31">
        <f t="shared" si="0"/>
        <v>-69461577308827.086</v>
      </c>
    </row>
    <row r="12" spans="1:17">
      <c r="A12" s="2">
        <v>35398</v>
      </c>
      <c r="B12">
        <v>9437.8700000000008</v>
      </c>
      <c r="C12">
        <v>3912.55</v>
      </c>
      <c r="D12">
        <v>-3341.3269585253447</v>
      </c>
      <c r="E12" s="31">
        <v>11164465.84376823</v>
      </c>
      <c r="F12">
        <v>-37304130701.318199</v>
      </c>
      <c r="G12" s="31">
        <v>124645297576667.47</v>
      </c>
      <c r="H12" s="31">
        <f t="shared" si="0"/>
        <v>-62322648788333.734</v>
      </c>
    </row>
    <row r="13" spans="1:17">
      <c r="A13" s="2">
        <v>35430</v>
      </c>
      <c r="B13">
        <v>9503.1200000000008</v>
      </c>
      <c r="C13">
        <v>3914.88</v>
      </c>
      <c r="D13">
        <v>-3338.9969585253448</v>
      </c>
      <c r="E13" s="31">
        <v>11148900.689041503</v>
      </c>
      <c r="F13">
        <v>-37226145491.610703</v>
      </c>
      <c r="G13" s="31">
        <v>124297986574110.09</v>
      </c>
      <c r="H13" s="31">
        <f t="shared" si="0"/>
        <v>-62148993287055.047</v>
      </c>
    </row>
    <row r="14" spans="1:17">
      <c r="A14" s="2">
        <v>35461</v>
      </c>
      <c r="B14">
        <v>9564.42</v>
      </c>
      <c r="C14">
        <v>3961.5</v>
      </c>
      <c r="D14">
        <v>-3292.3769585253449</v>
      </c>
      <c r="E14" s="31">
        <v>10839746.037028601</v>
      </c>
      <c r="F14">
        <v>-35688530088.579384</v>
      </c>
      <c r="G14" s="31">
        <v>117500094147277.25</v>
      </c>
      <c r="H14" s="31">
        <f t="shared" si="0"/>
        <v>-58750047073638.625</v>
      </c>
    </row>
    <row r="15" spans="1:17">
      <c r="A15" s="2">
        <v>35489</v>
      </c>
      <c r="B15">
        <v>10212.89</v>
      </c>
      <c r="C15">
        <v>3966.78</v>
      </c>
      <c r="D15">
        <v>-3287.0969585253447</v>
      </c>
      <c r="E15" s="31">
        <v>10805006.414746571</v>
      </c>
      <c r="F15">
        <v>-35517103722.760292</v>
      </c>
      <c r="G15" s="31">
        <v>116748163622714.56</v>
      </c>
      <c r="H15" s="31">
        <f t="shared" si="0"/>
        <v>-58374081811357.281</v>
      </c>
    </row>
    <row r="16" spans="1:17">
      <c r="A16" s="2">
        <v>35520</v>
      </c>
      <c r="B16">
        <v>9622.23</v>
      </c>
      <c r="C16">
        <v>4048.15</v>
      </c>
      <c r="D16">
        <v>-3205.7269585253448</v>
      </c>
      <c r="E16" s="31">
        <v>10276685.332616158</v>
      </c>
      <c r="F16">
        <v>-32944247215.049618</v>
      </c>
      <c r="G16" s="31">
        <v>105610261425608.06</v>
      </c>
      <c r="H16" s="31">
        <f t="shared" si="0"/>
        <v>-52805130712804.031</v>
      </c>
    </row>
    <row r="17" spans="1:8">
      <c r="A17" s="2">
        <v>35550</v>
      </c>
      <c r="B17">
        <v>8571.74</v>
      </c>
      <c r="C17">
        <v>4128.2299999999996</v>
      </c>
      <c r="D17">
        <v>-3125.6469585253453</v>
      </c>
      <c r="E17" s="31">
        <v>9769668.9093387425</v>
      </c>
      <c r="F17">
        <v>-30536535912.274265</v>
      </c>
      <c r="G17" s="31">
        <v>95446430598100.047</v>
      </c>
      <c r="H17" s="31">
        <f t="shared" si="0"/>
        <v>-47723215299050.023</v>
      </c>
    </row>
    <row r="18" spans="1:8">
      <c r="A18" s="2">
        <v>35580</v>
      </c>
      <c r="B18">
        <v>8630.7800000000007</v>
      </c>
      <c r="C18">
        <v>4134.22</v>
      </c>
      <c r="D18">
        <v>-3119.6569585253446</v>
      </c>
      <c r="E18" s="31">
        <v>9732259.538875604</v>
      </c>
      <c r="F18">
        <v>-30361311192.627941</v>
      </c>
      <c r="G18" s="31">
        <v>94716875732035.187</v>
      </c>
      <c r="H18" s="31">
        <f t="shared" si="0"/>
        <v>-47358437866017.594</v>
      </c>
    </row>
    <row r="19" spans="1:8">
      <c r="A19" s="2">
        <v>35611</v>
      </c>
      <c r="B19">
        <v>8370.5</v>
      </c>
      <c r="C19">
        <v>4175.95</v>
      </c>
      <c r="D19">
        <v>-3077.9269585253451</v>
      </c>
      <c r="E19" s="31">
        <v>9473634.3620170821</v>
      </c>
      <c r="F19">
        <v>-29159154598.064434</v>
      </c>
      <c r="G19" s="31">
        <v>89749748025190.797</v>
      </c>
      <c r="H19" s="31">
        <f t="shared" si="0"/>
        <v>-44874874012595.398</v>
      </c>
    </row>
    <row r="20" spans="1:8">
      <c r="A20" s="2">
        <v>35642</v>
      </c>
      <c r="B20">
        <v>7977.47</v>
      </c>
      <c r="C20">
        <v>4177.33</v>
      </c>
      <c r="D20">
        <v>-3076.546958525345</v>
      </c>
      <c r="E20" s="31">
        <v>9465141.1880115513</v>
      </c>
      <c r="F20">
        <v>-29119951333.989906</v>
      </c>
      <c r="G20" s="31">
        <v>89588897708992.703</v>
      </c>
      <c r="H20" s="31">
        <f t="shared" si="0"/>
        <v>-44794448854496.352</v>
      </c>
    </row>
    <row r="21" spans="1:8">
      <c r="A21" s="2">
        <v>35671</v>
      </c>
      <c r="B21">
        <v>5992.84</v>
      </c>
      <c r="C21">
        <v>4193.88</v>
      </c>
      <c r="D21">
        <v>-3059.9969585253448</v>
      </c>
      <c r="E21" s="31">
        <v>9363581.3861843608</v>
      </c>
      <c r="F21">
        <v>-28652530562.628674</v>
      </c>
      <c r="G21" s="31">
        <v>87676656375698.234</v>
      </c>
      <c r="H21" s="31">
        <f t="shared" si="0"/>
        <v>-43838328187849.117</v>
      </c>
    </row>
    <row r="22" spans="1:8">
      <c r="A22" s="2">
        <v>35703</v>
      </c>
      <c r="B22">
        <v>6187.34</v>
      </c>
      <c r="C22">
        <v>4345.12</v>
      </c>
      <c r="D22">
        <v>-2908.756958525345</v>
      </c>
      <c r="E22" s="31">
        <v>8460867.0437696148</v>
      </c>
      <c r="F22">
        <v>-24610605888.722633</v>
      </c>
      <c r="G22" s="31">
        <v>71586271132346.797</v>
      </c>
      <c r="H22" s="31">
        <f t="shared" si="0"/>
        <v>-35793135566173.398</v>
      </c>
    </row>
    <row r="23" spans="1:8">
      <c r="A23" s="2">
        <v>35734</v>
      </c>
      <c r="B23">
        <v>5056.58</v>
      </c>
      <c r="C23">
        <v>4369.38</v>
      </c>
      <c r="D23">
        <v>-2884.4969585253448</v>
      </c>
      <c r="E23" s="31">
        <v>8320322.7037419649</v>
      </c>
      <c r="F23">
        <v>-23999945532.89307</v>
      </c>
      <c r="G23" s="31">
        <v>69227769894404</v>
      </c>
      <c r="H23" s="31">
        <f t="shared" si="0"/>
        <v>-34613884947202</v>
      </c>
    </row>
    <row r="24" spans="1:8">
      <c r="A24" s="2">
        <v>35762</v>
      </c>
      <c r="B24">
        <v>3961.5</v>
      </c>
      <c r="C24">
        <v>4378.91</v>
      </c>
      <c r="D24">
        <v>-2874.966958525345</v>
      </c>
      <c r="E24" s="31">
        <v>8265435.0126124732</v>
      </c>
      <c r="F24">
        <v>-23762852559.099377</v>
      </c>
      <c r="G24" s="31">
        <v>68317415947720.148</v>
      </c>
      <c r="H24" s="31">
        <f t="shared" si="0"/>
        <v>-34158707973860.074</v>
      </c>
    </row>
    <row r="25" spans="1:8">
      <c r="A25" s="2">
        <v>35795</v>
      </c>
      <c r="B25">
        <v>4177.33</v>
      </c>
      <c r="C25">
        <v>4385.6000000000004</v>
      </c>
      <c r="D25">
        <v>-2868.2769585253445</v>
      </c>
      <c r="E25" s="31">
        <v>8227012.7108074008</v>
      </c>
      <c r="F25">
        <v>-23597350995.904003</v>
      </c>
      <c r="G25" s="31">
        <v>67683738143786.539</v>
      </c>
      <c r="H25" s="31">
        <f t="shared" si="0"/>
        <v>-33841869071893.27</v>
      </c>
    </row>
    <row r="26" spans="1:8">
      <c r="A26" s="2">
        <v>35825</v>
      </c>
      <c r="B26">
        <v>3912.55</v>
      </c>
      <c r="C26">
        <v>4392.0200000000004</v>
      </c>
      <c r="D26">
        <v>-2861.8569585253445</v>
      </c>
      <c r="E26" s="31">
        <v>8190225.2510599354</v>
      </c>
      <c r="F26">
        <v>-23439253126.63586</v>
      </c>
      <c r="G26" s="31">
        <v>67079789663099.773</v>
      </c>
      <c r="H26" s="31">
        <f t="shared" si="0"/>
        <v>-33539894831549.887</v>
      </c>
    </row>
    <row r="27" spans="1:8">
      <c r="A27" s="2">
        <v>35853</v>
      </c>
      <c r="B27">
        <v>5320.23</v>
      </c>
      <c r="C27">
        <v>4426.8599999999997</v>
      </c>
      <c r="D27">
        <v>-2827.0169585253452</v>
      </c>
      <c r="E27" s="31">
        <v>7992024.8837898932</v>
      </c>
      <c r="F27">
        <v>-22593589879.43058</v>
      </c>
      <c r="G27" s="31">
        <v>63872461743116.859</v>
      </c>
      <c r="H27" s="31">
        <f t="shared" si="0"/>
        <v>-31936230871558.43</v>
      </c>
    </row>
    <row r="28" spans="1:8">
      <c r="A28" s="2">
        <v>35885</v>
      </c>
      <c r="B28">
        <v>5068.6000000000004</v>
      </c>
      <c r="C28">
        <v>4431.33</v>
      </c>
      <c r="D28">
        <v>-2822.546958525345</v>
      </c>
      <c r="E28" s="31">
        <v>7966771.3330806755</v>
      </c>
      <c r="F28">
        <v>-22486586195.45377</v>
      </c>
      <c r="G28" s="31">
        <v>63469445473596.039</v>
      </c>
      <c r="H28" s="31">
        <f t="shared" si="0"/>
        <v>-31734722736798.02</v>
      </c>
    </row>
    <row r="29" spans="1:8">
      <c r="A29" s="2">
        <v>35915</v>
      </c>
      <c r="B29">
        <v>4369.38</v>
      </c>
      <c r="C29">
        <v>4474.22</v>
      </c>
      <c r="D29">
        <v>-2779.6569585253446</v>
      </c>
      <c r="E29" s="31">
        <v>7726492.8070783699</v>
      </c>
      <c r="F29">
        <v>-21476999496.191414</v>
      </c>
      <c r="G29" s="31">
        <v>59698691097833.781</v>
      </c>
      <c r="H29" s="31">
        <f t="shared" si="0"/>
        <v>-29849345548916.891</v>
      </c>
    </row>
    <row r="30" spans="1:8">
      <c r="A30" s="2">
        <v>35944</v>
      </c>
      <c r="B30">
        <v>3786.32</v>
      </c>
      <c r="C30">
        <v>4477.4399999999996</v>
      </c>
      <c r="D30">
        <v>-2776.4369585253453</v>
      </c>
      <c r="E30" s="31">
        <v>7708602.1846654704</v>
      </c>
      <c r="F30">
        <v>-21402448004.074429</v>
      </c>
      <c r="G30" s="31">
        <v>59422547641429.258</v>
      </c>
      <c r="H30" s="31">
        <f t="shared" si="0"/>
        <v>-29711273820714.629</v>
      </c>
    </row>
    <row r="31" spans="1:8">
      <c r="A31" s="2">
        <v>35976</v>
      </c>
      <c r="B31">
        <v>3166.92</v>
      </c>
      <c r="C31">
        <v>4559.18</v>
      </c>
      <c r="D31">
        <v>-2694.6969585253446</v>
      </c>
      <c r="E31" s="31">
        <v>7261391.6982857427</v>
      </c>
      <c r="F31">
        <v>-19567250124.031776</v>
      </c>
      <c r="G31" s="31">
        <v>52727809395933.102</v>
      </c>
      <c r="H31" s="31">
        <f t="shared" si="0"/>
        <v>-26363904697966.551</v>
      </c>
    </row>
    <row r="32" spans="1:8">
      <c r="A32" s="2">
        <v>36007</v>
      </c>
      <c r="B32">
        <v>2780.05</v>
      </c>
      <c r="C32">
        <v>4595.75</v>
      </c>
      <c r="D32">
        <v>-2658.1269585253449</v>
      </c>
      <c r="E32" s="31">
        <v>7065638.9276392004</v>
      </c>
      <c r="F32">
        <v>-18781365312.763866</v>
      </c>
      <c r="G32" s="31">
        <v>49923253455770.43</v>
      </c>
      <c r="H32" s="31">
        <f t="shared" si="0"/>
        <v>-24961626727885.215</v>
      </c>
    </row>
    <row r="33" spans="1:8">
      <c r="A33" s="2">
        <v>36038</v>
      </c>
      <c r="B33">
        <v>2192.3000000000002</v>
      </c>
      <c r="C33">
        <v>4607.5</v>
      </c>
      <c r="D33">
        <v>-2646.3769585253449</v>
      </c>
      <c r="E33" s="31">
        <v>7003311.0066138553</v>
      </c>
      <c r="F33">
        <v>-18533400881.289845</v>
      </c>
      <c r="G33" s="31">
        <v>49046365055358.766</v>
      </c>
      <c r="H33" s="31">
        <f t="shared" si="0"/>
        <v>-24523182527679.383</v>
      </c>
    </row>
    <row r="34" spans="1:8">
      <c r="A34" s="2">
        <v>36068</v>
      </c>
      <c r="B34">
        <v>2758.92</v>
      </c>
      <c r="C34">
        <v>4658.13</v>
      </c>
      <c r="D34">
        <v>-2595.7469585253448</v>
      </c>
      <c r="E34" s="31">
        <v>6737902.2726935782</v>
      </c>
      <c r="F34">
        <v>-17489889331.185364</v>
      </c>
      <c r="G34" s="31">
        <v>45399327036369.281</v>
      </c>
      <c r="H34" s="31">
        <f t="shared" si="0"/>
        <v>-22699663518184.641</v>
      </c>
    </row>
    <row r="35" spans="1:8">
      <c r="A35" s="2">
        <v>36098</v>
      </c>
      <c r="B35">
        <v>2958.24</v>
      </c>
      <c r="C35">
        <v>4696.83</v>
      </c>
      <c r="D35">
        <v>-2557.046958525345</v>
      </c>
      <c r="E35" s="31">
        <v>6538489.1481037168</v>
      </c>
      <c r="F35">
        <v>-16719223789.509584</v>
      </c>
      <c r="G35" s="31">
        <v>42751840339870.07</v>
      </c>
      <c r="H35" s="31">
        <f t="shared" si="0"/>
        <v>-21375920169935.035</v>
      </c>
    </row>
    <row r="36" spans="1:8">
      <c r="A36" s="2">
        <v>36129</v>
      </c>
      <c r="B36">
        <v>3705.75</v>
      </c>
      <c r="C36">
        <v>4732.07</v>
      </c>
      <c r="D36">
        <v>-2521.8069585253452</v>
      </c>
      <c r="E36" s="31">
        <v>6359510.3360668523</v>
      </c>
      <c r="F36">
        <v>-16037457418.307243</v>
      </c>
      <c r="G36" s="31">
        <v>40443371714541.125</v>
      </c>
      <c r="H36" s="31">
        <f t="shared" si="0"/>
        <v>-20221685857270.562</v>
      </c>
    </row>
    <row r="37" spans="1:8">
      <c r="A37" s="2">
        <v>36160</v>
      </c>
      <c r="B37">
        <v>4134.22</v>
      </c>
      <c r="C37">
        <v>4748.21</v>
      </c>
      <c r="D37">
        <v>-2505.6669585253449</v>
      </c>
      <c r="E37" s="31">
        <v>6278366.9070456522</v>
      </c>
      <c r="F37">
        <v>-15731496512.483255</v>
      </c>
      <c r="G37" s="31">
        <v>39417891019485.992</v>
      </c>
      <c r="H37" s="31">
        <f t="shared" si="0"/>
        <v>-19708945509742.996</v>
      </c>
    </row>
    <row r="38" spans="1:8">
      <c r="A38" s="2">
        <v>36189</v>
      </c>
      <c r="B38">
        <v>4193.88</v>
      </c>
      <c r="C38">
        <v>4749.67</v>
      </c>
      <c r="D38">
        <v>-2504.2069585253448</v>
      </c>
      <c r="E38" s="31">
        <v>6271052.491126758</v>
      </c>
      <c r="F38">
        <v>-15704013285.557325</v>
      </c>
      <c r="G38" s="31">
        <v>39326099346467.117</v>
      </c>
      <c r="H38" s="31">
        <f t="shared" si="0"/>
        <v>-19663049673233.559</v>
      </c>
    </row>
    <row r="39" spans="1:8">
      <c r="A39" s="2">
        <v>36217</v>
      </c>
      <c r="B39">
        <v>3820.72</v>
      </c>
      <c r="C39">
        <v>4843.09</v>
      </c>
      <c r="D39">
        <v>-2410.7869585253447</v>
      </c>
      <c r="E39" s="31">
        <v>5811893.7593958825</v>
      </c>
      <c r="F39">
        <v>-14011237679.486431</v>
      </c>
      <c r="G39" s="31">
        <v>33778109070504.801</v>
      </c>
      <c r="H39" s="31">
        <f t="shared" si="0"/>
        <v>-16889054535252.4</v>
      </c>
    </row>
    <row r="40" spans="1:8">
      <c r="A40" s="2">
        <v>36250</v>
      </c>
      <c r="B40">
        <v>3520.73</v>
      </c>
      <c r="C40">
        <v>4853.72</v>
      </c>
      <c r="D40">
        <v>-2400.1569585253446</v>
      </c>
      <c r="E40" s="31">
        <v>5760753.4255576329</v>
      </c>
      <c r="F40">
        <v>-13826712420.700869</v>
      </c>
      <c r="G40" s="31">
        <v>33186280030074.004</v>
      </c>
      <c r="H40" s="31">
        <f t="shared" si="0"/>
        <v>-16593140015037.002</v>
      </c>
    </row>
    <row r="41" spans="1:8">
      <c r="A41" s="2">
        <v>36280</v>
      </c>
      <c r="B41">
        <v>4732.07</v>
      </c>
      <c r="C41">
        <v>4909.47</v>
      </c>
      <c r="D41">
        <v>-2344.4069585253446</v>
      </c>
      <c r="E41" s="31">
        <v>5496243.9871820575</v>
      </c>
      <c r="F41">
        <v>-12885432649.3027</v>
      </c>
      <c r="G41" s="31">
        <v>30208697966634.914</v>
      </c>
      <c r="H41" s="31">
        <f t="shared" si="0"/>
        <v>-15104348983317.457</v>
      </c>
    </row>
    <row r="42" spans="1:8">
      <c r="A42" s="2">
        <v>36311</v>
      </c>
      <c r="B42">
        <v>5198.53</v>
      </c>
      <c r="C42">
        <v>4998.21</v>
      </c>
      <c r="D42">
        <v>-2255.6669585253449</v>
      </c>
      <c r="E42" s="31">
        <v>5088033.4277829798</v>
      </c>
      <c r="F42">
        <v>-11476908886.92252</v>
      </c>
      <c r="G42" s="31">
        <v>25888084162237.02</v>
      </c>
      <c r="H42" s="31">
        <f t="shared" si="0"/>
        <v>-12944042081118.51</v>
      </c>
    </row>
    <row r="43" spans="1:8">
      <c r="A43" s="2">
        <v>36341</v>
      </c>
      <c r="B43">
        <v>5900.45</v>
      </c>
      <c r="C43">
        <v>5001.37</v>
      </c>
      <c r="D43">
        <v>-2252.506958525345</v>
      </c>
      <c r="E43" s="31">
        <v>5073787.5982051007</v>
      </c>
      <c r="F43">
        <v>-11428741871.036585</v>
      </c>
      <c r="G43" s="31">
        <v>25743320591699.879</v>
      </c>
      <c r="H43" s="31">
        <f t="shared" si="0"/>
        <v>-12871660295849.939</v>
      </c>
    </row>
    <row r="44" spans="1:8">
      <c r="A44" s="2">
        <v>36371</v>
      </c>
      <c r="B44">
        <v>5688.98</v>
      </c>
      <c r="C44">
        <v>5008.5600000000004</v>
      </c>
      <c r="D44">
        <v>-2245.3169585253445</v>
      </c>
      <c r="E44" s="31">
        <v>5041448.244241504</v>
      </c>
      <c r="F44">
        <v>-11319649238.323271</v>
      </c>
      <c r="G44" s="31">
        <v>25416200399365.738</v>
      </c>
      <c r="H44" s="31">
        <f t="shared" si="0"/>
        <v>-12708100199682.869</v>
      </c>
    </row>
    <row r="45" spans="1:8">
      <c r="A45" s="2">
        <v>36403</v>
      </c>
      <c r="B45">
        <v>5683</v>
      </c>
      <c r="C45">
        <v>5018.8599999999997</v>
      </c>
      <c r="D45">
        <v>-2235.0169585253452</v>
      </c>
      <c r="E45" s="31">
        <v>4995300.8048958844</v>
      </c>
      <c r="F45">
        <v>-11164582011.877609</v>
      </c>
      <c r="G45" s="31">
        <v>24953030131393.473</v>
      </c>
      <c r="H45" s="31">
        <f t="shared" si="0"/>
        <v>-12476515065696.736</v>
      </c>
    </row>
    <row r="46" spans="1:8">
      <c r="A46" s="2">
        <v>36433</v>
      </c>
      <c r="B46">
        <v>5018.8599999999997</v>
      </c>
      <c r="C46">
        <v>5052.43</v>
      </c>
      <c r="D46">
        <v>-2201.4469585253446</v>
      </c>
      <c r="E46" s="31">
        <v>4846368.7112004906</v>
      </c>
      <c r="F46">
        <v>-10669023659.164713</v>
      </c>
      <c r="G46" s="31">
        <v>23487289684903.102</v>
      </c>
      <c r="H46" s="31">
        <f t="shared" si="0"/>
        <v>-11743644842451.551</v>
      </c>
    </row>
    <row r="47" spans="1:8">
      <c r="A47" s="2">
        <v>36462</v>
      </c>
      <c r="B47">
        <v>5502.45</v>
      </c>
      <c r="C47">
        <v>5056.58</v>
      </c>
      <c r="D47">
        <v>-2197.296958525345</v>
      </c>
      <c r="E47" s="31">
        <v>4828113.9239447312</v>
      </c>
      <c r="F47">
        <v>-10608800040.497627</v>
      </c>
      <c r="G47" s="31">
        <v>23310684062588.992</v>
      </c>
      <c r="H47" s="31">
        <f t="shared" si="0"/>
        <v>-11655342031294.496</v>
      </c>
    </row>
    <row r="48" spans="1:8">
      <c r="A48" s="2">
        <v>36494</v>
      </c>
      <c r="B48">
        <v>5448.23</v>
      </c>
      <c r="C48">
        <v>5068.6000000000004</v>
      </c>
      <c r="D48">
        <v>-2185.2769585253445</v>
      </c>
      <c r="E48" s="31">
        <v>4775435.3854617802</v>
      </c>
      <c r="F48">
        <v>-10435648914.776226</v>
      </c>
      <c r="G48" s="31">
        <v>22804783120720.504</v>
      </c>
      <c r="H48" s="31">
        <f t="shared" si="0"/>
        <v>-11402391560360.252</v>
      </c>
    </row>
    <row r="49" spans="1:8">
      <c r="A49" s="2">
        <v>36525</v>
      </c>
      <c r="B49">
        <v>6002.53</v>
      </c>
      <c r="C49">
        <v>5079.43</v>
      </c>
      <c r="D49">
        <v>-2174.4469585253446</v>
      </c>
      <c r="E49" s="31">
        <v>4728219.5754401218</v>
      </c>
      <c r="F49">
        <v>-10281262675.055769</v>
      </c>
      <c r="G49" s="31">
        <v>22356060353575.164</v>
      </c>
      <c r="H49" s="31">
        <f t="shared" si="0"/>
        <v>-11178030176787.582</v>
      </c>
    </row>
    <row r="50" spans="1:8">
      <c r="A50" s="2">
        <v>36556</v>
      </c>
      <c r="B50">
        <v>6858.97</v>
      </c>
      <c r="C50">
        <v>5086.7</v>
      </c>
      <c r="D50">
        <v>-2167.1769585253451</v>
      </c>
      <c r="E50" s="31">
        <v>4696655.9695631657</v>
      </c>
      <c r="F50">
        <v>-10178484599.357805</v>
      </c>
      <c r="G50" s="31">
        <v>22058577296433.316</v>
      </c>
      <c r="H50" s="31">
        <f t="shared" si="0"/>
        <v>-11029288648216.658</v>
      </c>
    </row>
    <row r="51" spans="1:8">
      <c r="A51" s="2">
        <v>36585</v>
      </c>
      <c r="B51">
        <v>7436.56</v>
      </c>
      <c r="C51">
        <v>5092.3900000000003</v>
      </c>
      <c r="D51">
        <v>-2161.4869585253446</v>
      </c>
      <c r="E51" s="31">
        <v>4672025.8718751445</v>
      </c>
      <c r="F51">
        <v>-10098522991.951128</v>
      </c>
      <c r="G51" s="31">
        <v>21827825747470.707</v>
      </c>
      <c r="H51" s="31">
        <f t="shared" si="0"/>
        <v>-10913912873735.354</v>
      </c>
    </row>
    <row r="52" spans="1:8">
      <c r="A52" s="2">
        <v>36616</v>
      </c>
      <c r="B52">
        <v>7377.59</v>
      </c>
      <c r="C52">
        <v>5102.2299999999996</v>
      </c>
      <c r="D52">
        <v>-2151.6469585253453</v>
      </c>
      <c r="E52" s="31">
        <v>4629584.6341313692</v>
      </c>
      <c r="F52">
        <v>-9961231697.2644348</v>
      </c>
      <c r="G52" s="31">
        <v>21433053884585.281</v>
      </c>
      <c r="H52" s="31">
        <f t="shared" si="0"/>
        <v>-10716526942292.641</v>
      </c>
    </row>
    <row r="53" spans="1:8">
      <c r="A53" s="2">
        <v>36644</v>
      </c>
      <c r="B53">
        <v>6692.37</v>
      </c>
      <c r="C53">
        <v>5151.09</v>
      </c>
      <c r="D53">
        <v>-2102.7869585253447</v>
      </c>
      <c r="E53" s="31">
        <v>4421712.9929442704</v>
      </c>
      <c r="F53">
        <v>-9297920415.9052811</v>
      </c>
      <c r="G53" s="31">
        <v>19551545791972.172</v>
      </c>
      <c r="H53" s="31">
        <f t="shared" si="0"/>
        <v>-9775772895986.0859</v>
      </c>
    </row>
    <row r="54" spans="1:8">
      <c r="A54" s="2">
        <v>36677</v>
      </c>
      <c r="B54">
        <v>6699.37</v>
      </c>
      <c r="C54">
        <v>5198.53</v>
      </c>
      <c r="D54">
        <v>-2055.3469585253451</v>
      </c>
      <c r="E54" s="31">
        <v>4224451.1199193867</v>
      </c>
      <c r="F54">
        <v>-8682712760.7653008</v>
      </c>
      <c r="G54" s="31">
        <v>17845987264588.16</v>
      </c>
      <c r="H54" s="31">
        <f t="shared" si="0"/>
        <v>-8922993632294.0801</v>
      </c>
    </row>
    <row r="55" spans="1:8">
      <c r="A55" s="2">
        <v>36707</v>
      </c>
      <c r="B55">
        <v>6077.23</v>
      </c>
      <c r="C55">
        <v>5217.5600000000004</v>
      </c>
      <c r="D55">
        <v>-2036.3169585253445</v>
      </c>
      <c r="E55" s="31">
        <v>4146586.7555779098</v>
      </c>
      <c r="F55">
        <v>-8443764930.3798847</v>
      </c>
      <c r="G55" s="31">
        <v>17194181721534.135</v>
      </c>
      <c r="H55" s="31">
        <f t="shared" si="0"/>
        <v>-8597090860767.0674</v>
      </c>
    </row>
    <row r="56" spans="1:8">
      <c r="A56" s="2">
        <v>36738</v>
      </c>
      <c r="B56">
        <v>5831.95</v>
      </c>
      <c r="C56">
        <v>5221.92</v>
      </c>
      <c r="D56">
        <v>-2031.9569585253448</v>
      </c>
      <c r="E56" s="31">
        <v>4128849.0812995699</v>
      </c>
      <c r="F56">
        <v>-8389643621.4476385</v>
      </c>
      <c r="G56" s="31">
        <v>17047394736148.303</v>
      </c>
      <c r="H56" s="31">
        <f t="shared" si="0"/>
        <v>-8523697368074.1514</v>
      </c>
    </row>
    <row r="57" spans="1:8">
      <c r="A57" s="2">
        <v>36769</v>
      </c>
      <c r="B57">
        <v>5741.34</v>
      </c>
      <c r="C57">
        <v>5297.19</v>
      </c>
      <c r="D57">
        <v>-1956.6869585253453</v>
      </c>
      <c r="E57" s="31">
        <v>3828623.8536631665</v>
      </c>
      <c r="F57">
        <v>-7491418363.5617676</v>
      </c>
      <c r="G57" s="31">
        <v>14658360612838.594</v>
      </c>
      <c r="H57" s="31">
        <f t="shared" si="0"/>
        <v>-7329180306419.2969</v>
      </c>
    </row>
    <row r="58" spans="1:8">
      <c r="A58" s="2">
        <v>36798</v>
      </c>
      <c r="B58">
        <v>5086.7</v>
      </c>
      <c r="C58">
        <v>5302.37</v>
      </c>
      <c r="D58">
        <v>-1951.506958525345</v>
      </c>
      <c r="E58" s="31">
        <v>3808379.4091728427</v>
      </c>
      <c r="F58">
        <v>-7432078917.7054443</v>
      </c>
      <c r="G58" s="31">
        <v>14503753724211.689</v>
      </c>
      <c r="H58" s="31">
        <f t="shared" si="0"/>
        <v>-7251876862105.8447</v>
      </c>
    </row>
    <row r="59" spans="1:8">
      <c r="A59" s="2">
        <v>36830</v>
      </c>
      <c r="B59">
        <v>5297.19</v>
      </c>
      <c r="C59">
        <v>5320.23</v>
      </c>
      <c r="D59">
        <v>-1933.6469585253453</v>
      </c>
      <c r="E59" s="31">
        <v>3738990.5602143183</v>
      </c>
      <c r="F59">
        <v>-7229887724.7133942</v>
      </c>
      <c r="G59" s="31">
        <v>13980050409371.783</v>
      </c>
      <c r="H59" s="31">
        <f t="shared" si="0"/>
        <v>-6990025204685.8916</v>
      </c>
    </row>
    <row r="60" spans="1:8">
      <c r="A60" s="2">
        <v>36860</v>
      </c>
      <c r="B60">
        <v>5102.2299999999996</v>
      </c>
      <c r="C60">
        <v>5448.23</v>
      </c>
      <c r="D60">
        <v>-1805.6469585253453</v>
      </c>
      <c r="E60" s="31">
        <v>3260360.9388318299</v>
      </c>
      <c r="F60">
        <v>-5887060812.896534</v>
      </c>
      <c r="G60" s="31">
        <v>10629953451460.373</v>
      </c>
      <c r="H60" s="31">
        <f t="shared" si="0"/>
        <v>-5314976725730.1865</v>
      </c>
    </row>
    <row r="61" spans="1:8">
      <c r="A61" s="2">
        <v>36889</v>
      </c>
      <c r="B61">
        <v>4696.83</v>
      </c>
      <c r="C61">
        <v>5491.16</v>
      </c>
      <c r="D61">
        <v>-1762.716958525345</v>
      </c>
      <c r="E61" s="31">
        <v>3107171.0758728432</v>
      </c>
      <c r="F61">
        <v>-5477063148.4805021</v>
      </c>
      <c r="G61" s="31">
        <v>9654512094740.8008</v>
      </c>
      <c r="H61" s="31">
        <f t="shared" si="0"/>
        <v>-4827256047370.4004</v>
      </c>
    </row>
    <row r="62" spans="1:8">
      <c r="A62" s="2">
        <v>36922</v>
      </c>
      <c r="B62">
        <v>4998.21</v>
      </c>
      <c r="C62">
        <v>5502.45</v>
      </c>
      <c r="D62">
        <v>-1751.4269585253451</v>
      </c>
      <c r="E62" s="31">
        <v>3067496.3910493408</v>
      </c>
      <c r="F62">
        <v>-5372495874.4630194</v>
      </c>
      <c r="G62" s="31">
        <v>9409534109100.7305</v>
      </c>
      <c r="H62" s="31">
        <f t="shared" si="0"/>
        <v>-4704767054550.3652</v>
      </c>
    </row>
    <row r="63" spans="1:8">
      <c r="A63" s="2">
        <v>36950</v>
      </c>
      <c r="B63">
        <v>4853.72</v>
      </c>
      <c r="C63">
        <v>5504.83</v>
      </c>
      <c r="D63">
        <v>-1749.046958525345</v>
      </c>
      <c r="E63" s="31">
        <v>3059165.2631267598</v>
      </c>
      <c r="F63">
        <v>-5350623699.0982456</v>
      </c>
      <c r="G63" s="31">
        <v>9358492107121.418</v>
      </c>
      <c r="H63" s="31">
        <f t="shared" si="0"/>
        <v>-4679246053560.709</v>
      </c>
    </row>
    <row r="64" spans="1:8">
      <c r="A64" s="2">
        <v>36980</v>
      </c>
      <c r="B64">
        <v>4385.6000000000004</v>
      </c>
      <c r="C64">
        <v>5582.98</v>
      </c>
      <c r="D64">
        <v>-1670.8969585253453</v>
      </c>
      <c r="E64" s="31">
        <v>2791896.6460092496</v>
      </c>
      <c r="F64">
        <v>-4664971614.3339682</v>
      </c>
      <c r="G64" s="31">
        <v>7794686881997.6973</v>
      </c>
      <c r="H64" s="31">
        <f t="shared" si="0"/>
        <v>-3897343440998.8481</v>
      </c>
    </row>
    <row r="65" spans="1:8">
      <c r="A65" s="2">
        <v>37011</v>
      </c>
      <c r="B65">
        <v>3966.78</v>
      </c>
      <c r="C65">
        <v>5592.64</v>
      </c>
      <c r="D65">
        <v>-1661.2369585253446</v>
      </c>
      <c r="E65" s="31">
        <v>2759708.2323705372</v>
      </c>
      <c r="F65">
        <v>-4584529310.3605862</v>
      </c>
      <c r="G65" s="31">
        <v>7615989527813.7158</v>
      </c>
      <c r="H65" s="31">
        <f t="shared" si="0"/>
        <v>-3807994763906.8574</v>
      </c>
    </row>
    <row r="66" spans="1:8">
      <c r="A66" s="2">
        <v>37042</v>
      </c>
      <c r="B66">
        <v>3914.88</v>
      </c>
      <c r="C66">
        <v>5611.49</v>
      </c>
      <c r="D66">
        <v>-1642.3869585253451</v>
      </c>
      <c r="E66" s="31">
        <v>2697434.9215341336</v>
      </c>
      <c r="F66">
        <v>-4430231936.5984983</v>
      </c>
      <c r="G66" s="31">
        <v>7276155155911.8574</v>
      </c>
      <c r="H66" s="31">
        <f t="shared" si="0"/>
        <v>-3638077577955.9282</v>
      </c>
    </row>
    <row r="67" spans="1:8">
      <c r="A67" s="2">
        <v>37071</v>
      </c>
      <c r="B67">
        <v>4048.15</v>
      </c>
      <c r="C67">
        <v>5619.49</v>
      </c>
      <c r="D67">
        <v>-1634.3869585253451</v>
      </c>
      <c r="E67" s="31">
        <v>2671220.7301977281</v>
      </c>
      <c r="F67">
        <v>-4365808324.7777166</v>
      </c>
      <c r="G67" s="31">
        <v>7135420189438.084</v>
      </c>
      <c r="H67" s="31">
        <f t="shared" si="0"/>
        <v>-3567710094719.0415</v>
      </c>
    </row>
    <row r="68" spans="1:8">
      <c r="A68" s="2">
        <v>37103</v>
      </c>
      <c r="B68">
        <v>4559.18</v>
      </c>
      <c r="C68">
        <v>5638.31</v>
      </c>
      <c r="D68">
        <v>-1615.5669585253445</v>
      </c>
      <c r="E68" s="31">
        <v>2610056.5974788321</v>
      </c>
      <c r="F68">
        <v>-4216721198.7678862</v>
      </c>
      <c r="G68" s="31">
        <v>6812395442042.7783</v>
      </c>
      <c r="H68" s="31">
        <f t="shared" si="0"/>
        <v>-3406197721021.3887</v>
      </c>
    </row>
    <row r="69" spans="1:8">
      <c r="A69" s="2">
        <v>37134</v>
      </c>
      <c r="B69">
        <v>4749.67</v>
      </c>
      <c r="C69">
        <v>5668.53</v>
      </c>
      <c r="D69">
        <v>-1585.3469585253451</v>
      </c>
      <c r="E69" s="31">
        <v>2513324.9789055623</v>
      </c>
      <c r="F69">
        <v>-3984492111.0937104</v>
      </c>
      <c r="G69" s="31">
        <v>6316802449590.6455</v>
      </c>
      <c r="H69" s="31">
        <f t="shared" ref="H69:H132" si="1">-(1/2)*G69-(1/2)*(D69/E69)</f>
        <v>-3158401224795.3223</v>
      </c>
    </row>
    <row r="70" spans="1:8">
      <c r="A70" s="2">
        <v>37162</v>
      </c>
      <c r="B70">
        <v>4175.95</v>
      </c>
      <c r="C70">
        <v>5675.57</v>
      </c>
      <c r="D70">
        <v>-1578.3069585253452</v>
      </c>
      <c r="E70" s="31">
        <v>2491052.8553295257</v>
      </c>
      <c r="F70">
        <v>-3931646055.6210203</v>
      </c>
      <c r="G70" s="31">
        <v>6205344328045.3828</v>
      </c>
      <c r="H70" s="31">
        <f t="shared" si="1"/>
        <v>-3102672164022.6909</v>
      </c>
    </row>
    <row r="71" spans="1:8">
      <c r="A71" s="2">
        <v>37195</v>
      </c>
      <c r="B71">
        <v>4128.2299999999996</v>
      </c>
      <c r="C71">
        <v>5683</v>
      </c>
      <c r="D71">
        <v>-1570.8769585253449</v>
      </c>
      <c r="E71" s="31">
        <v>2467654.4188258382</v>
      </c>
      <c r="F71">
        <v>-3876381468.1367602</v>
      </c>
      <c r="G71" s="31">
        <v>6089318330750.6846</v>
      </c>
      <c r="H71" s="31">
        <f t="shared" si="1"/>
        <v>-3044659165375.3418</v>
      </c>
    </row>
    <row r="72" spans="1:8">
      <c r="A72" s="2">
        <v>37225</v>
      </c>
      <c r="B72">
        <v>4431.33</v>
      </c>
      <c r="C72">
        <v>5688.98</v>
      </c>
      <c r="D72">
        <v>-1564.8969585253453</v>
      </c>
      <c r="E72" s="31">
        <v>2448902.4908018764</v>
      </c>
      <c r="F72">
        <v>-3832280059.5809989</v>
      </c>
      <c r="G72" s="31">
        <v>5997123409455.6338</v>
      </c>
      <c r="H72" s="31">
        <f t="shared" si="1"/>
        <v>-2998561704727.8164</v>
      </c>
    </row>
    <row r="73" spans="1:8">
      <c r="A73" s="2">
        <v>37256</v>
      </c>
      <c r="B73">
        <v>4748.21</v>
      </c>
      <c r="C73">
        <v>5701.13</v>
      </c>
      <c r="D73">
        <v>-1552.7469585253448</v>
      </c>
      <c r="E73" s="31">
        <v>2411023.1172097088</v>
      </c>
      <c r="F73">
        <v>-3743708812.1816711</v>
      </c>
      <c r="G73" s="31">
        <v>5813032471719.6211</v>
      </c>
      <c r="H73" s="31">
        <f t="shared" si="1"/>
        <v>-2906516235859.8101</v>
      </c>
    </row>
    <row r="74" spans="1:8">
      <c r="A74" s="2">
        <v>37287</v>
      </c>
      <c r="B74">
        <v>5008.5600000000004</v>
      </c>
      <c r="C74">
        <v>5720.59</v>
      </c>
      <c r="D74">
        <v>-1533.2869585253447</v>
      </c>
      <c r="E74" s="31">
        <v>2350968.8971839021</v>
      </c>
      <c r="F74">
        <v>-3604709949.9507895</v>
      </c>
      <c r="G74" s="31">
        <v>5527054755526.0937</v>
      </c>
      <c r="H74" s="31">
        <f t="shared" si="1"/>
        <v>-2763527377763.0464</v>
      </c>
    </row>
    <row r="75" spans="1:8">
      <c r="A75" s="2">
        <v>37315</v>
      </c>
      <c r="B75">
        <v>4909.47</v>
      </c>
      <c r="C75">
        <v>5726.46</v>
      </c>
      <c r="D75">
        <v>-1527.4169585253449</v>
      </c>
      <c r="E75" s="31">
        <v>2333002.5651908149</v>
      </c>
      <c r="F75">
        <v>-3563467682.3555822</v>
      </c>
      <c r="G75" s="31">
        <v>5442900969186.9229</v>
      </c>
      <c r="H75" s="31">
        <f t="shared" si="1"/>
        <v>-2721450484593.4609</v>
      </c>
    </row>
    <row r="76" spans="1:8">
      <c r="A76" s="2">
        <v>37344</v>
      </c>
      <c r="B76">
        <v>5302.37</v>
      </c>
      <c r="C76">
        <v>5729.85</v>
      </c>
      <c r="D76">
        <v>-1524.0269585253445</v>
      </c>
      <c r="E76" s="31">
        <v>2322658.1703120121</v>
      </c>
      <c r="F76">
        <v>-3539793666.9946575</v>
      </c>
      <c r="G76" s="31">
        <v>5394740976117.1445</v>
      </c>
      <c r="H76" s="31">
        <f t="shared" si="1"/>
        <v>-2697370488058.5718</v>
      </c>
    </row>
    <row r="77" spans="1:8">
      <c r="A77" s="2">
        <v>37376</v>
      </c>
      <c r="B77">
        <v>5592.64</v>
      </c>
      <c r="C77">
        <v>5735.47</v>
      </c>
      <c r="D77">
        <v>-1518.4069585253446</v>
      </c>
      <c r="E77" s="31">
        <v>2305559.6916981875</v>
      </c>
      <c r="F77">
        <v>-3500777879.1700764</v>
      </c>
      <c r="G77" s="31">
        <v>5315605491983.4424</v>
      </c>
      <c r="H77" s="31">
        <f t="shared" si="1"/>
        <v>-2657802745991.7207</v>
      </c>
    </row>
    <row r="78" spans="1:8">
      <c r="A78" s="2">
        <v>37407</v>
      </c>
      <c r="B78">
        <v>5217.5600000000004</v>
      </c>
      <c r="C78">
        <v>5737.45</v>
      </c>
      <c r="D78">
        <v>-1516.4269585253451</v>
      </c>
      <c r="E78" s="31">
        <v>2299550.7205424285</v>
      </c>
      <c r="F78">
        <v>-3487100705.1269207</v>
      </c>
      <c r="G78" s="31">
        <v>5287933516347.2031</v>
      </c>
      <c r="H78" s="31">
        <f t="shared" si="1"/>
        <v>-2643966758173.6011</v>
      </c>
    </row>
    <row r="79" spans="1:8">
      <c r="A79" s="2">
        <v>37435</v>
      </c>
      <c r="B79">
        <v>5079.43</v>
      </c>
      <c r="C79">
        <v>5741.34</v>
      </c>
      <c r="D79">
        <v>-1512.5369585253447</v>
      </c>
      <c r="E79" s="31">
        <v>2287768.0509051005</v>
      </c>
      <c r="F79">
        <v>-3460333729.5274568</v>
      </c>
      <c r="G79" s="31">
        <v>5233882654742.1221</v>
      </c>
      <c r="H79" s="31">
        <f t="shared" si="1"/>
        <v>-2616941327371.0605</v>
      </c>
    </row>
    <row r="80" spans="1:8">
      <c r="A80" s="2">
        <v>37468</v>
      </c>
      <c r="B80">
        <v>5052.43</v>
      </c>
      <c r="C80">
        <v>5741.85</v>
      </c>
      <c r="D80">
        <v>-1512.0269585253445</v>
      </c>
      <c r="E80" s="31">
        <v>2286225.523307404</v>
      </c>
      <c r="F80">
        <v>-3456834624.5095081</v>
      </c>
      <c r="G80" s="31">
        <v>5226827143422.2129</v>
      </c>
      <c r="H80" s="31">
        <f t="shared" si="1"/>
        <v>-2613413571711.106</v>
      </c>
    </row>
    <row r="81" spans="1:8">
      <c r="A81" s="2">
        <v>37498</v>
      </c>
      <c r="B81">
        <v>5001.37</v>
      </c>
      <c r="C81">
        <v>5748.7</v>
      </c>
      <c r="D81">
        <v>-1505.1769585253451</v>
      </c>
      <c r="E81" s="31">
        <v>2265557.6764756083</v>
      </c>
      <c r="F81">
        <v>-3410065212.8413038</v>
      </c>
      <c r="G81" s="31">
        <v>5132751585437.5576</v>
      </c>
      <c r="H81" s="31">
        <f t="shared" si="1"/>
        <v>-2566375792718.7783</v>
      </c>
    </row>
    <row r="82" spans="1:8">
      <c r="A82" s="2">
        <v>37529</v>
      </c>
      <c r="B82">
        <v>4426.8599999999997</v>
      </c>
      <c r="C82">
        <v>5793.99</v>
      </c>
      <c r="D82">
        <v>-1459.8869585253451</v>
      </c>
      <c r="E82" s="31">
        <v>2131269.9316723826</v>
      </c>
      <c r="F82">
        <v>-3111413178.345715</v>
      </c>
      <c r="G82" s="31">
        <v>4542311521650.8027</v>
      </c>
      <c r="H82" s="31">
        <f t="shared" si="1"/>
        <v>-2271155760825.4009</v>
      </c>
    </row>
    <row r="83" spans="1:8">
      <c r="A83" s="2">
        <v>37560</v>
      </c>
      <c r="B83">
        <v>4595.75</v>
      </c>
      <c r="C83">
        <v>5798.2</v>
      </c>
      <c r="D83">
        <v>-1455.6769585253451</v>
      </c>
      <c r="E83" s="31">
        <v>2118995.407581599</v>
      </c>
      <c r="F83">
        <v>-3084572790.0375562</v>
      </c>
      <c r="G83" s="31">
        <v>4490141537351.9072</v>
      </c>
      <c r="H83" s="31">
        <f t="shared" si="1"/>
        <v>-2245070768675.9531</v>
      </c>
    </row>
    <row r="84" spans="1:8">
      <c r="A84" s="2">
        <v>37589</v>
      </c>
      <c r="B84">
        <v>4392.0200000000004</v>
      </c>
      <c r="C84">
        <v>5811.21</v>
      </c>
      <c r="D84">
        <v>-1442.6669585253449</v>
      </c>
      <c r="E84" s="31">
        <v>2081287.9532207691</v>
      </c>
      <c r="F84">
        <v>-3002605361.2884474</v>
      </c>
      <c r="G84" s="31">
        <v>4331759544221.8984</v>
      </c>
      <c r="H84" s="31">
        <f t="shared" si="1"/>
        <v>-2165879772110.949</v>
      </c>
    </row>
    <row r="85" spans="1:8">
      <c r="A85" s="2">
        <v>37621</v>
      </c>
      <c r="B85">
        <v>4474.22</v>
      </c>
      <c r="C85">
        <v>5831.95</v>
      </c>
      <c r="D85">
        <v>-1421.9269585253451</v>
      </c>
      <c r="E85" s="31">
        <v>2021876.2753811383</v>
      </c>
      <c r="F85">
        <v>-2874960382.7672553</v>
      </c>
      <c r="G85" s="31">
        <v>4087983672949.105</v>
      </c>
      <c r="H85" s="31">
        <f t="shared" si="1"/>
        <v>-2043991836474.5522</v>
      </c>
    </row>
    <row r="86" spans="1:8">
      <c r="A86" s="2">
        <v>37652</v>
      </c>
      <c r="B86">
        <v>4607.5</v>
      </c>
      <c r="C86">
        <v>5831.97</v>
      </c>
      <c r="D86">
        <v>-1421.9069585253446</v>
      </c>
      <c r="E86" s="31">
        <v>2021819.3987027961</v>
      </c>
      <c r="F86">
        <v>-2874839071.8970342</v>
      </c>
      <c r="G86" s="31">
        <v>4087753680970.936</v>
      </c>
      <c r="H86" s="31">
        <f t="shared" si="1"/>
        <v>-2043876840485.4678</v>
      </c>
    </row>
    <row r="87" spans="1:8">
      <c r="A87" s="2">
        <v>37680</v>
      </c>
      <c r="B87">
        <v>4477.4399999999996</v>
      </c>
      <c r="C87">
        <v>5842.26</v>
      </c>
      <c r="D87">
        <v>-1411.6169585253447</v>
      </c>
      <c r="E87" s="31">
        <v>1992662.4375963446</v>
      </c>
      <c r="F87">
        <v>-2812876089.5274515</v>
      </c>
      <c r="G87" s="31">
        <v>3970703590207.4062</v>
      </c>
      <c r="H87" s="31">
        <f t="shared" si="1"/>
        <v>-1985351795103.7029</v>
      </c>
    </row>
    <row r="88" spans="1:8">
      <c r="A88" s="2">
        <v>37711</v>
      </c>
      <c r="B88">
        <v>4378.91</v>
      </c>
      <c r="C88">
        <v>5846.54</v>
      </c>
      <c r="D88">
        <v>-1407.3369585253449</v>
      </c>
      <c r="E88" s="31">
        <v>1980597.3148313684</v>
      </c>
      <c r="F88">
        <v>-2787367801.1182432</v>
      </c>
      <c r="G88" s="31">
        <v>3922765723517.2266</v>
      </c>
      <c r="H88" s="31">
        <f t="shared" si="1"/>
        <v>-1961382861758.613</v>
      </c>
    </row>
    <row r="89" spans="1:8">
      <c r="A89" s="2">
        <v>37741</v>
      </c>
      <c r="B89">
        <v>4345.12</v>
      </c>
      <c r="C89">
        <v>5847.07</v>
      </c>
      <c r="D89">
        <v>-1406.8069585253452</v>
      </c>
      <c r="E89" s="31">
        <v>1979105.8185553323</v>
      </c>
      <c r="F89">
        <v>-2784219837.2016406</v>
      </c>
      <c r="G89" s="31">
        <v>3916859841039.5718</v>
      </c>
      <c r="H89" s="31">
        <f t="shared" si="1"/>
        <v>-1958429920519.7856</v>
      </c>
    </row>
    <row r="90" spans="1:8">
      <c r="A90" s="2">
        <v>37771</v>
      </c>
      <c r="B90">
        <v>4658.13</v>
      </c>
      <c r="C90">
        <v>5861.86</v>
      </c>
      <c r="D90">
        <v>-1392.0169585253452</v>
      </c>
      <c r="E90" s="31">
        <v>1937711.2128221528</v>
      </c>
      <c r="F90">
        <v>-2697326868.9731507</v>
      </c>
      <c r="G90" s="31">
        <v>3754724744296.6978</v>
      </c>
      <c r="H90" s="31">
        <f t="shared" si="1"/>
        <v>-1877362372148.3486</v>
      </c>
    </row>
    <row r="91" spans="1:8">
      <c r="A91" s="2">
        <v>37802</v>
      </c>
      <c r="B91">
        <v>4843.09</v>
      </c>
      <c r="C91">
        <v>5884.54</v>
      </c>
      <c r="D91">
        <v>-1369.3369585253449</v>
      </c>
      <c r="E91" s="31">
        <v>1875083.7059834423</v>
      </c>
      <c r="F91">
        <v>-2567621418.9317989</v>
      </c>
      <c r="G91" s="31">
        <v>3515938904444.6001</v>
      </c>
      <c r="H91" s="31">
        <f t="shared" si="1"/>
        <v>-1757969452222.2998</v>
      </c>
    </row>
    <row r="92" spans="1:8">
      <c r="A92" s="2">
        <v>37833</v>
      </c>
      <c r="B92">
        <v>5092.3900000000003</v>
      </c>
      <c r="C92">
        <v>5894.02</v>
      </c>
      <c r="D92">
        <v>-1359.8569585253445</v>
      </c>
      <c r="E92" s="31">
        <v>1849210.9476498005</v>
      </c>
      <c r="F92">
        <v>-2514662374.9428277</v>
      </c>
      <c r="G92" s="31">
        <v>3419581128907.8726</v>
      </c>
      <c r="H92" s="31">
        <f t="shared" si="1"/>
        <v>-1709790564453.9358</v>
      </c>
    </row>
    <row r="93" spans="1:8">
      <c r="A93" s="2">
        <v>37862</v>
      </c>
      <c r="B93">
        <v>5221.92</v>
      </c>
      <c r="C93">
        <v>5900.45</v>
      </c>
      <c r="D93">
        <v>-1353.4269585253451</v>
      </c>
      <c r="E93" s="31">
        <v>1831764.5320631661</v>
      </c>
      <c r="F93">
        <v>-2479159499.3648529</v>
      </c>
      <c r="G93" s="31">
        <v>3355361300924.5898</v>
      </c>
      <c r="H93" s="31">
        <f t="shared" si="1"/>
        <v>-1677680650462.2944</v>
      </c>
    </row>
    <row r="94" spans="1:8">
      <c r="A94" s="2">
        <v>37894</v>
      </c>
      <c r="B94">
        <v>5151.09</v>
      </c>
      <c r="C94">
        <v>5955.7</v>
      </c>
      <c r="D94">
        <v>-1298.1769585253451</v>
      </c>
      <c r="E94" s="31">
        <v>1685263.4156461156</v>
      </c>
      <c r="F94">
        <v>-2187770135.2375088</v>
      </c>
      <c r="G94" s="31">
        <v>2840112780115.2119</v>
      </c>
      <c r="H94" s="31">
        <f t="shared" si="1"/>
        <v>-1420056390057.6055</v>
      </c>
    </row>
    <row r="95" spans="1:8">
      <c r="A95" s="2">
        <v>37925</v>
      </c>
      <c r="B95">
        <v>5735.47</v>
      </c>
      <c r="C95">
        <v>5973.67</v>
      </c>
      <c r="D95">
        <v>-1280.2069585253448</v>
      </c>
      <c r="E95" s="31">
        <v>1638929.8566567139</v>
      </c>
      <c r="F95">
        <v>-2098169407.0268712</v>
      </c>
      <c r="G95" s="31">
        <v>2686091075040.7969</v>
      </c>
      <c r="H95" s="31">
        <f t="shared" si="1"/>
        <v>-1343045537520.3979</v>
      </c>
    </row>
    <row r="96" spans="1:8">
      <c r="A96" s="2">
        <v>37953</v>
      </c>
      <c r="B96">
        <v>5491.16</v>
      </c>
      <c r="C96">
        <v>5981.9</v>
      </c>
      <c r="D96">
        <v>-1271.9769585253453</v>
      </c>
      <c r="E96" s="31">
        <v>1617925.383019388</v>
      </c>
      <c r="F96">
        <v>-2057963807.8139553</v>
      </c>
      <c r="G96" s="31">
        <v>2617682545018.4331</v>
      </c>
      <c r="H96" s="31">
        <f t="shared" si="1"/>
        <v>-1308841272509.2161</v>
      </c>
    </row>
    <row r="97" spans="1:8">
      <c r="A97" s="2">
        <v>37986</v>
      </c>
      <c r="B97">
        <v>5504.83</v>
      </c>
      <c r="C97">
        <v>5992.84</v>
      </c>
      <c r="D97">
        <v>-1261.0369585253447</v>
      </c>
      <c r="E97" s="31">
        <v>1590214.2107668521</v>
      </c>
      <c r="F97">
        <v>-2005318891.7492125</v>
      </c>
      <c r="G97" s="31">
        <v>2528781236124.8423</v>
      </c>
      <c r="H97" s="31">
        <f t="shared" si="1"/>
        <v>-1264390618062.4207</v>
      </c>
    </row>
    <row r="98" spans="1:8">
      <c r="A98" s="2">
        <v>38016</v>
      </c>
      <c r="B98">
        <v>5748.7</v>
      </c>
      <c r="C98">
        <v>6000</v>
      </c>
      <c r="D98">
        <v>-1253.8769585253449</v>
      </c>
      <c r="E98" s="31">
        <v>1572207.4271207694</v>
      </c>
      <c r="F98">
        <v>-1971354666.8891482</v>
      </c>
      <c r="G98" s="31">
        <v>2471836193893.7095</v>
      </c>
      <c r="H98" s="31">
        <f t="shared" si="1"/>
        <v>-1235918096946.8542</v>
      </c>
    </row>
    <row r="99" spans="1:8">
      <c r="A99" s="2">
        <v>38044</v>
      </c>
      <c r="B99">
        <v>6220.92</v>
      </c>
      <c r="C99">
        <v>6002.53</v>
      </c>
      <c r="D99">
        <v>-1251.3469585253451</v>
      </c>
      <c r="E99" s="31">
        <v>1565869.2106106319</v>
      </c>
      <c r="F99">
        <v>-1959445674.1460972</v>
      </c>
      <c r="G99" s="31">
        <v>2451946384738.3633</v>
      </c>
      <c r="H99" s="31">
        <f t="shared" si="1"/>
        <v>-1225973192369.1812</v>
      </c>
    </row>
    <row r="100" spans="1:8">
      <c r="A100" s="2">
        <v>38077</v>
      </c>
      <c r="B100">
        <v>6290.89</v>
      </c>
      <c r="C100">
        <v>6049.66</v>
      </c>
      <c r="D100">
        <v>-1204.216958525345</v>
      </c>
      <c r="E100" s="31">
        <v>1450138.4832000325</v>
      </c>
      <c r="F100">
        <v>-1746281353.6797004</v>
      </c>
      <c r="G100" s="31">
        <v>2102901620457.6912</v>
      </c>
      <c r="H100" s="31">
        <f t="shared" si="1"/>
        <v>-1051450810228.8452</v>
      </c>
    </row>
    <row r="101" spans="1:8">
      <c r="A101" s="2">
        <v>38107</v>
      </c>
      <c r="B101">
        <v>5884.54</v>
      </c>
      <c r="C101">
        <v>6050.94</v>
      </c>
      <c r="D101">
        <v>-1202.9369585253453</v>
      </c>
      <c r="E101" s="31">
        <v>1447057.3261862083</v>
      </c>
      <c r="F101">
        <v>-1740718738.774256</v>
      </c>
      <c r="G101" s="31">
        <v>2093974905269.1785</v>
      </c>
      <c r="H101" s="31">
        <f t="shared" si="1"/>
        <v>-1046987452634.5889</v>
      </c>
    </row>
    <row r="102" spans="1:8">
      <c r="A102" s="2">
        <v>38138</v>
      </c>
      <c r="B102">
        <v>5619.49</v>
      </c>
      <c r="C102">
        <v>6073.08</v>
      </c>
      <c r="D102">
        <v>-1180.796958525345</v>
      </c>
      <c r="E102" s="31">
        <v>1394281.4572627053</v>
      </c>
      <c r="F102">
        <v>-1646363304.0640881</v>
      </c>
      <c r="G102" s="31">
        <v>1944020782066.6128</v>
      </c>
      <c r="H102" s="31">
        <f t="shared" si="1"/>
        <v>-972010391033.30603</v>
      </c>
    </row>
    <row r="103" spans="1:8">
      <c r="A103" s="2">
        <v>38168</v>
      </c>
      <c r="B103">
        <v>5638.31</v>
      </c>
      <c r="C103">
        <v>6077.23</v>
      </c>
      <c r="D103">
        <v>-1176.6469585253453</v>
      </c>
      <c r="E103" s="31">
        <v>1384498.0650069457</v>
      </c>
      <c r="F103">
        <v>-1629065437.2746484</v>
      </c>
      <c r="G103" s="31">
        <v>1916834892007.9768</v>
      </c>
      <c r="H103" s="31">
        <f t="shared" si="1"/>
        <v>-958417446003.98804</v>
      </c>
    </row>
    <row r="104" spans="1:8">
      <c r="A104" s="2">
        <v>38198</v>
      </c>
      <c r="B104">
        <v>5720.59</v>
      </c>
      <c r="C104">
        <v>6141.55</v>
      </c>
      <c r="D104">
        <v>-1112.3269585253447</v>
      </c>
      <c r="E104" s="31">
        <v>1237271.262662244</v>
      </c>
      <c r="F104">
        <v>-1376250180.4679067</v>
      </c>
      <c r="G104" s="31">
        <v>1530840177409.8235</v>
      </c>
      <c r="H104" s="31">
        <f t="shared" si="1"/>
        <v>-765420088704.91125</v>
      </c>
    </row>
    <row r="105" spans="1:8">
      <c r="A105" s="2">
        <v>38230</v>
      </c>
      <c r="B105">
        <v>5611.49</v>
      </c>
      <c r="C105">
        <v>6151.91</v>
      </c>
      <c r="D105">
        <v>-1101.966958525345</v>
      </c>
      <c r="E105" s="31">
        <v>1214331.1776815995</v>
      </c>
      <c r="F105">
        <v>-1338152834.5122926</v>
      </c>
      <c r="G105" s="31">
        <v>1474600209089.5803</v>
      </c>
      <c r="H105" s="31">
        <f t="shared" si="1"/>
        <v>-737300104544.78967</v>
      </c>
    </row>
    <row r="106" spans="1:8">
      <c r="A106" s="2">
        <v>38260</v>
      </c>
      <c r="B106">
        <v>5798.2</v>
      </c>
      <c r="C106">
        <v>6187.34</v>
      </c>
      <c r="D106">
        <v>-1066.5369585253447</v>
      </c>
      <c r="E106" s="31">
        <v>1137501.0839004929</v>
      </c>
      <c r="F106">
        <v>-1213186946.3425148</v>
      </c>
      <c r="G106" s="31">
        <v>1293908715874.7964</v>
      </c>
      <c r="H106" s="31">
        <f t="shared" si="1"/>
        <v>-646954357937.39771</v>
      </c>
    </row>
    <row r="107" spans="1:8">
      <c r="A107" s="2">
        <v>38289</v>
      </c>
      <c r="B107">
        <v>5842.26</v>
      </c>
      <c r="C107">
        <v>6196.75</v>
      </c>
      <c r="D107">
        <v>-1057.1269585253449</v>
      </c>
      <c r="E107" s="31">
        <v>1117517.4064410462</v>
      </c>
      <c r="F107">
        <v>-1181357776.970155</v>
      </c>
      <c r="G107" s="31">
        <v>1248845153698.7227</v>
      </c>
      <c r="H107" s="31">
        <f t="shared" si="1"/>
        <v>-624422576849.36084</v>
      </c>
    </row>
    <row r="108" spans="1:8">
      <c r="A108" s="2">
        <v>38321</v>
      </c>
      <c r="B108">
        <v>6196.75</v>
      </c>
      <c r="C108">
        <v>6211.41</v>
      </c>
      <c r="D108">
        <v>-1042.466958525345</v>
      </c>
      <c r="E108" s="31">
        <v>1086737.3596170833</v>
      </c>
      <c r="F108">
        <v>-1132887789.9958851</v>
      </c>
      <c r="G108" s="31">
        <v>1180998088787.5103</v>
      </c>
      <c r="H108" s="31">
        <f t="shared" si="1"/>
        <v>-590499044393.75464</v>
      </c>
    </row>
    <row r="109" spans="1:8">
      <c r="A109" s="2">
        <v>38352</v>
      </c>
      <c r="B109">
        <v>6141.55</v>
      </c>
      <c r="C109">
        <v>6216.08</v>
      </c>
      <c r="D109">
        <v>-1037.796958525345</v>
      </c>
      <c r="E109" s="31">
        <v>1077022.5271244566</v>
      </c>
      <c r="F109">
        <v>-1117730702.9130418</v>
      </c>
      <c r="G109" s="31">
        <v>1159977523933.5508</v>
      </c>
      <c r="H109" s="31">
        <f t="shared" si="1"/>
        <v>-579988761966.7749</v>
      </c>
    </row>
    <row r="110" spans="1:8">
      <c r="A110" s="2">
        <v>38383</v>
      </c>
      <c r="B110">
        <v>6211.41</v>
      </c>
      <c r="C110">
        <v>6220.92</v>
      </c>
      <c r="D110">
        <v>-1032.9569585253448</v>
      </c>
      <c r="E110" s="31">
        <v>1067000.0781659309</v>
      </c>
      <c r="F110">
        <v>-1102165155.4885852</v>
      </c>
      <c r="G110" s="31">
        <v>1138489166806.1028</v>
      </c>
      <c r="H110" s="31">
        <f t="shared" si="1"/>
        <v>-569244583403.0509</v>
      </c>
    </row>
    <row r="111" spans="1:8">
      <c r="A111" s="2">
        <v>38411</v>
      </c>
      <c r="B111">
        <v>6151.91</v>
      </c>
      <c r="C111">
        <v>6229.32</v>
      </c>
      <c r="D111">
        <v>-1024.5569585253452</v>
      </c>
      <c r="E111" s="31">
        <v>1049716.961262706</v>
      </c>
      <c r="F111">
        <v>-1075494817.1437855</v>
      </c>
      <c r="G111" s="31">
        <v>1101905698762.6091</v>
      </c>
      <c r="H111" s="31">
        <f t="shared" si="1"/>
        <v>-550952849381.30408</v>
      </c>
    </row>
    <row r="112" spans="1:8">
      <c r="A112" s="2">
        <v>38442</v>
      </c>
      <c r="B112">
        <v>5861.86</v>
      </c>
      <c r="C112">
        <v>6270.67</v>
      </c>
      <c r="D112">
        <v>-983.20695852534482</v>
      </c>
      <c r="E112" s="31">
        <v>966695.92329265911</v>
      </c>
      <c r="F112">
        <v>-950462158.55942535</v>
      </c>
      <c r="G112" s="31">
        <v>934501008110.64673</v>
      </c>
      <c r="H112" s="31">
        <f t="shared" si="1"/>
        <v>-467250504055.32288</v>
      </c>
    </row>
    <row r="113" spans="1:8">
      <c r="A113" s="2">
        <v>38471</v>
      </c>
      <c r="B113">
        <v>5811.21</v>
      </c>
      <c r="C113">
        <v>6290.89</v>
      </c>
      <c r="D113">
        <v>-962.98695852534456</v>
      </c>
      <c r="E113" s="31">
        <v>927343.88228989369</v>
      </c>
      <c r="F113">
        <v>-893020064.71342981</v>
      </c>
      <c r="G113" s="31">
        <v>859966676020.49219</v>
      </c>
      <c r="H113" s="31">
        <f t="shared" si="1"/>
        <v>-429983338010.24554</v>
      </c>
    </row>
    <row r="114" spans="1:8">
      <c r="A114" s="2">
        <v>38503</v>
      </c>
      <c r="B114">
        <v>5582.98</v>
      </c>
      <c r="C114">
        <v>6439.25</v>
      </c>
      <c r="D114">
        <v>-814.62695852534489</v>
      </c>
      <c r="E114" s="31">
        <v>663617.08155625395</v>
      </c>
      <c r="F114">
        <v>-540600364.77363694</v>
      </c>
      <c r="G114" s="31">
        <v>440387630933.23987</v>
      </c>
      <c r="H114" s="31">
        <f t="shared" si="1"/>
        <v>-220193815466.61932</v>
      </c>
    </row>
    <row r="115" spans="1:8">
      <c r="A115" s="2">
        <v>38533</v>
      </c>
      <c r="B115">
        <v>5729.85</v>
      </c>
      <c r="C115">
        <v>6541.86</v>
      </c>
      <c r="D115">
        <v>-712.01695852534522</v>
      </c>
      <c r="E115" s="31">
        <v>506968.1492276832</v>
      </c>
      <c r="F115">
        <v>-360969919.68231833</v>
      </c>
      <c r="G115" s="31">
        <v>257016704331.34244</v>
      </c>
      <c r="H115" s="31">
        <f t="shared" si="1"/>
        <v>-128508352165.67052</v>
      </c>
    </row>
    <row r="116" spans="1:8">
      <c r="A116" s="2">
        <v>38562</v>
      </c>
      <c r="B116">
        <v>6049.66</v>
      </c>
      <c r="C116">
        <v>6692.37</v>
      </c>
      <c r="D116">
        <v>-561.506958525345</v>
      </c>
      <c r="E116" s="31">
        <v>315290.06447238353</v>
      </c>
      <c r="F116">
        <v>-177037565.155148</v>
      </c>
      <c r="G116" s="31">
        <v>99407824754.999756</v>
      </c>
      <c r="H116" s="31">
        <f t="shared" si="1"/>
        <v>-49703912377.498985</v>
      </c>
    </row>
    <row r="117" spans="1:8">
      <c r="A117" s="2">
        <v>38595</v>
      </c>
      <c r="B117">
        <v>5894.02</v>
      </c>
      <c r="C117">
        <v>6699.37</v>
      </c>
      <c r="D117">
        <v>-554.506958525345</v>
      </c>
      <c r="E117" s="31">
        <v>307477.9670530287</v>
      </c>
      <c r="F117">
        <v>-170498672.32413116</v>
      </c>
      <c r="G117" s="31">
        <v>94542700223.063385</v>
      </c>
      <c r="H117" s="31">
        <f t="shared" si="1"/>
        <v>-47271350111.530792</v>
      </c>
    </row>
    <row r="118" spans="1:8">
      <c r="A118" s="2">
        <v>38625</v>
      </c>
      <c r="B118">
        <v>5955.7</v>
      </c>
      <c r="C118">
        <v>6755.91</v>
      </c>
      <c r="D118">
        <v>-497.96695852534504</v>
      </c>
      <c r="E118" s="31">
        <v>247971.09178298269</v>
      </c>
      <c r="F118">
        <v>-123481410.37738107</v>
      </c>
      <c r="G118" s="31">
        <v>61489662360.044434</v>
      </c>
      <c r="H118" s="31">
        <f t="shared" si="1"/>
        <v>-30744831180.021214</v>
      </c>
    </row>
    <row r="119" spans="1:8">
      <c r="A119" s="2">
        <v>38656</v>
      </c>
      <c r="B119">
        <v>5831.97</v>
      </c>
      <c r="C119">
        <v>6858.97</v>
      </c>
      <c r="D119">
        <v>-394.90695852534463</v>
      </c>
      <c r="E119" s="31">
        <v>155951.50589173826</v>
      </c>
      <c r="F119">
        <v>-61586334.869153723</v>
      </c>
      <c r="G119" s="31">
        <v>24320872189.900875</v>
      </c>
      <c r="H119" s="31">
        <f t="shared" si="1"/>
        <v>-12160436094.949171</v>
      </c>
    </row>
    <row r="120" spans="1:8">
      <c r="A120" s="2">
        <v>38686</v>
      </c>
      <c r="B120">
        <v>5741.85</v>
      </c>
      <c r="C120">
        <v>6984.21</v>
      </c>
      <c r="D120">
        <v>-269.66695852534485</v>
      </c>
      <c r="E120" s="31">
        <v>72720.268520310055</v>
      </c>
      <c r="F120">
        <v>-19610253.635018393</v>
      </c>
      <c r="G120" s="31">
        <v>5288237453.6659985</v>
      </c>
      <c r="H120" s="31">
        <f t="shared" si="1"/>
        <v>-2644118726.8311453</v>
      </c>
    </row>
    <row r="121" spans="1:8">
      <c r="A121" s="2">
        <v>38716</v>
      </c>
      <c r="B121">
        <v>5737.45</v>
      </c>
      <c r="C121">
        <v>7035.22</v>
      </c>
      <c r="D121">
        <v>-218.65695852534463</v>
      </c>
      <c r="E121" s="31">
        <v>47810.865511554286</v>
      </c>
      <c r="F121">
        <v>-10454178.437220756</v>
      </c>
      <c r="G121" s="31">
        <v>2285878860.9639311</v>
      </c>
      <c r="H121" s="31">
        <f t="shared" si="1"/>
        <v>-1142939430.4796789</v>
      </c>
    </row>
    <row r="122" spans="1:8">
      <c r="A122" s="2">
        <v>38748</v>
      </c>
      <c r="B122">
        <v>5846.54</v>
      </c>
      <c r="C122">
        <v>7169.59</v>
      </c>
      <c r="D122">
        <v>-84.286958525344744</v>
      </c>
      <c r="E122" s="31">
        <v>7104.2913774531853</v>
      </c>
      <c r="F122">
        <v>-598799.11268336093</v>
      </c>
      <c r="G122" s="31">
        <v>50470955.975755677</v>
      </c>
      <c r="H122" s="31">
        <f t="shared" si="1"/>
        <v>-25235477.981945723</v>
      </c>
    </row>
    <row r="123" spans="1:8">
      <c r="A123" s="2">
        <v>38776</v>
      </c>
      <c r="B123">
        <v>5981.9</v>
      </c>
      <c r="C123">
        <v>7206.83</v>
      </c>
      <c r="D123">
        <v>-47.046958525344962</v>
      </c>
      <c r="E123" s="31">
        <v>2213.4163064855288</v>
      </c>
      <c r="F123">
        <v>-104134.50517054692</v>
      </c>
      <c r="G123" s="31">
        <v>4899211.7458160417</v>
      </c>
      <c r="H123" s="31">
        <f t="shared" si="1"/>
        <v>-2449605.8622803413</v>
      </c>
    </row>
    <row r="124" spans="1:8">
      <c r="A124" s="2">
        <v>38807</v>
      </c>
      <c r="B124">
        <v>6000</v>
      </c>
      <c r="C124">
        <v>7344.27</v>
      </c>
      <c r="D124">
        <v>90.393041474655547</v>
      </c>
      <c r="E124" s="31">
        <v>8170.9019470387975</v>
      </c>
      <c r="F124">
        <v>738592.67858402187</v>
      </c>
      <c r="G124" s="31">
        <v>66763638.628122419</v>
      </c>
      <c r="H124" s="31">
        <f t="shared" si="1"/>
        <v>-33381819.31959261</v>
      </c>
    </row>
    <row r="125" spans="1:8">
      <c r="A125" s="2">
        <v>38835</v>
      </c>
      <c r="B125">
        <v>6229.32</v>
      </c>
      <c r="C125">
        <v>7377.59</v>
      </c>
      <c r="D125">
        <v>123.71304147465526</v>
      </c>
      <c r="E125" s="31">
        <v>15304.916630909771</v>
      </c>
      <c r="F125">
        <v>1893417.7859258815</v>
      </c>
      <c r="G125" s="31">
        <v>234240473.07909852</v>
      </c>
      <c r="H125" s="31">
        <f t="shared" si="1"/>
        <v>-117120236.54359087</v>
      </c>
    </row>
    <row r="126" spans="1:8">
      <c r="A126" s="2">
        <v>38868</v>
      </c>
      <c r="B126">
        <v>6050.94</v>
      </c>
      <c r="C126">
        <v>7436.56</v>
      </c>
      <c r="D126">
        <v>182.68304147465551</v>
      </c>
      <c r="E126" s="31">
        <v>33373.093642430707</v>
      </c>
      <c r="F126">
        <v>6096698.2500177305</v>
      </c>
      <c r="G126" s="31">
        <v>1113763379.2664487</v>
      </c>
      <c r="H126" s="31">
        <f t="shared" si="1"/>
        <v>-556881689.63596129</v>
      </c>
    </row>
    <row r="127" spans="1:8">
      <c r="A127" s="2">
        <v>38898</v>
      </c>
      <c r="B127">
        <v>5973.67</v>
      </c>
      <c r="C127">
        <v>7729.19</v>
      </c>
      <c r="D127">
        <v>475.31304147465471</v>
      </c>
      <c r="E127" s="31">
        <v>225922.48739588683</v>
      </c>
      <c r="F127">
        <v>107383904.62165831</v>
      </c>
      <c r="G127" s="31">
        <v>51040970311.144646</v>
      </c>
      <c r="H127" s="31">
        <f t="shared" si="1"/>
        <v>-25520485155.573376</v>
      </c>
    </row>
    <row r="128" spans="1:8">
      <c r="A128" s="2">
        <v>38929</v>
      </c>
      <c r="B128">
        <v>6073.08</v>
      </c>
      <c r="C128">
        <v>7851.52</v>
      </c>
      <c r="D128">
        <v>597.64304147465555</v>
      </c>
      <c r="E128" s="31">
        <v>357177.20502307685</v>
      </c>
      <c r="F128">
        <v>213464471.15540826</v>
      </c>
      <c r="G128" s="31">
        <v>127575555788.09708</v>
      </c>
      <c r="H128" s="31">
        <f t="shared" si="1"/>
        <v>-63787777894.049377</v>
      </c>
    </row>
    <row r="129" spans="1:8">
      <c r="A129" s="2">
        <v>38960</v>
      </c>
      <c r="B129">
        <v>6216.08</v>
      </c>
      <c r="C129">
        <v>7900.36</v>
      </c>
      <c r="D129">
        <v>646.48304147465478</v>
      </c>
      <c r="E129" s="31">
        <v>417940.32291432022</v>
      </c>
      <c r="F129">
        <v>270191331.11254907</v>
      </c>
      <c r="G129" s="31">
        <v>174674113517.72626</v>
      </c>
      <c r="H129" s="31">
        <f t="shared" si="1"/>
        <v>-87337056758.863907</v>
      </c>
    </row>
    <row r="130" spans="1:8">
      <c r="A130" s="2">
        <v>38989</v>
      </c>
      <c r="B130">
        <v>6270.67</v>
      </c>
      <c r="C130">
        <v>7919.79</v>
      </c>
      <c r="D130">
        <v>665.91304147465507</v>
      </c>
      <c r="E130" s="31">
        <v>443440.17880602571</v>
      </c>
      <c r="F130">
        <v>295292598.18078542</v>
      </c>
      <c r="G130" s="31">
        <v>196639192179.52002</v>
      </c>
      <c r="H130" s="31">
        <f t="shared" si="1"/>
        <v>-98319596089.760757</v>
      </c>
    </row>
    <row r="131" spans="1:8">
      <c r="A131" s="2">
        <v>39021</v>
      </c>
      <c r="B131">
        <v>6439.25</v>
      </c>
      <c r="C131">
        <v>7924.05</v>
      </c>
      <c r="D131">
        <v>670.17304147465529</v>
      </c>
      <c r="E131" s="31">
        <v>449131.90551939007</v>
      </c>
      <c r="F131">
        <v>300996095.14523715</v>
      </c>
      <c r="G131" s="31">
        <v>201719468555.4783</v>
      </c>
      <c r="H131" s="31">
        <f t="shared" si="1"/>
        <v>-100859734277.7399</v>
      </c>
    </row>
    <row r="132" spans="1:8">
      <c r="A132" s="2">
        <v>39051</v>
      </c>
      <c r="B132">
        <v>7035.22</v>
      </c>
      <c r="C132">
        <v>7950.16</v>
      </c>
      <c r="D132">
        <v>696.28304147465496</v>
      </c>
      <c r="E132" s="31">
        <v>484810.07384519611</v>
      </c>
      <c r="F132">
        <v>337565032.75448519</v>
      </c>
      <c r="G132" s="31">
        <v>235040807701.78448</v>
      </c>
      <c r="H132" s="31">
        <f t="shared" si="1"/>
        <v>-117520403850.89296</v>
      </c>
    </row>
    <row r="133" spans="1:8">
      <c r="A133" s="2">
        <v>39080</v>
      </c>
      <c r="B133">
        <v>7169.59</v>
      </c>
      <c r="C133">
        <v>7977.47</v>
      </c>
      <c r="D133">
        <v>723.59304147465537</v>
      </c>
      <c r="E133" s="31">
        <v>523586.88967054232</v>
      </c>
      <c r="F133">
        <v>378863829.97296256</v>
      </c>
      <c r="G133" s="31">
        <v>274143231034.87265</v>
      </c>
      <c r="H133" s="31">
        <f t="shared" ref="H133:H196" si="2">-(1/2)*G133-(1/2)*(D133/E133)</f>
        <v>-137071615517.43701</v>
      </c>
    </row>
    <row r="134" spans="1:8">
      <c r="A134" s="2">
        <v>39113</v>
      </c>
      <c r="B134">
        <v>7851.52</v>
      </c>
      <c r="C134">
        <v>8097.87</v>
      </c>
      <c r="D134">
        <v>843.993041474655</v>
      </c>
      <c r="E134" s="31">
        <v>712324.2540576387</v>
      </c>
      <c r="F134">
        <v>601196713.69827139</v>
      </c>
      <c r="G134" s="31">
        <v>507405842918.77142</v>
      </c>
      <c r="H134" s="31">
        <f t="shared" si="2"/>
        <v>-253702921459.38629</v>
      </c>
    </row>
    <row r="135" spans="1:8">
      <c r="A135" s="2">
        <v>39141</v>
      </c>
      <c r="B135">
        <v>7950.16</v>
      </c>
      <c r="C135">
        <v>8152.95</v>
      </c>
      <c r="D135">
        <v>899.07304147465493</v>
      </c>
      <c r="E135" s="31">
        <v>808332.33390648663</v>
      </c>
      <c r="F135">
        <v>726749809.96761119</v>
      </c>
      <c r="G135" s="31">
        <v>653401162038.70776</v>
      </c>
      <c r="H135" s="31">
        <f t="shared" si="2"/>
        <v>-326700581019.35443</v>
      </c>
    </row>
    <row r="136" spans="1:8">
      <c r="A136" s="2">
        <v>39171</v>
      </c>
      <c r="B136">
        <v>8332.7800000000007</v>
      </c>
      <c r="C136">
        <v>8255.26</v>
      </c>
      <c r="D136">
        <v>1001.3830414746553</v>
      </c>
      <c r="E136" s="31">
        <v>1002767.9957530312</v>
      </c>
      <c r="F136">
        <v>1004154865.4806147</v>
      </c>
      <c r="G136" s="31">
        <v>1005543653306.5514</v>
      </c>
      <c r="H136" s="31">
        <f t="shared" si="2"/>
        <v>-502771826653.27618</v>
      </c>
    </row>
    <row r="137" spans="1:8">
      <c r="A137" s="2">
        <v>39202</v>
      </c>
      <c r="B137">
        <v>8853.89</v>
      </c>
      <c r="C137">
        <v>8332.7800000000007</v>
      </c>
      <c r="D137">
        <v>1078.9030414746558</v>
      </c>
      <c r="E137" s="31">
        <v>1164031.7729032629</v>
      </c>
      <c r="F137">
        <v>1255877420.1584661</v>
      </c>
      <c r="G137" s="31">
        <v>1354969968328.3132</v>
      </c>
      <c r="H137" s="31">
        <f t="shared" si="2"/>
        <v>-677484984164.1571</v>
      </c>
    </row>
    <row r="138" spans="1:8">
      <c r="A138" s="2">
        <v>39233</v>
      </c>
      <c r="B138">
        <v>9019.4</v>
      </c>
      <c r="C138">
        <v>8336.73</v>
      </c>
      <c r="D138">
        <v>1082.8530414746547</v>
      </c>
      <c r="E138" s="31">
        <v>1172570.7094309102</v>
      </c>
      <c r="F138">
        <v>1269721759.0513546</v>
      </c>
      <c r="G138" s="31">
        <v>1374922068615.3081</v>
      </c>
      <c r="H138" s="31">
        <f t="shared" si="2"/>
        <v>-687461034307.65454</v>
      </c>
    </row>
    <row r="139" spans="1:8">
      <c r="A139" s="2">
        <v>39262</v>
      </c>
      <c r="B139">
        <v>9107.91</v>
      </c>
      <c r="C139">
        <v>8370.5</v>
      </c>
      <c r="D139">
        <v>1116.6230414746551</v>
      </c>
      <c r="E139" s="31">
        <v>1246847.0167521094</v>
      </c>
      <c r="F139">
        <v>1392258108.0993407</v>
      </c>
      <c r="G139" s="31">
        <v>1554627483183.6348</v>
      </c>
      <c r="H139" s="31">
        <f t="shared" si="2"/>
        <v>-777313741591.81787</v>
      </c>
    </row>
    <row r="140" spans="1:8">
      <c r="A140" s="2">
        <v>39294</v>
      </c>
      <c r="B140">
        <v>9355.94</v>
      </c>
      <c r="C140">
        <v>8382.64</v>
      </c>
      <c r="D140">
        <v>1128.7630414746545</v>
      </c>
      <c r="E140" s="31">
        <v>1274106.0037991127</v>
      </c>
      <c r="F140">
        <v>1438163768.0094042</v>
      </c>
      <c r="G140" s="31">
        <v>1623346108916.9446</v>
      </c>
      <c r="H140" s="31">
        <f t="shared" si="2"/>
        <v>-811673054458.47278</v>
      </c>
    </row>
    <row r="141" spans="1:8">
      <c r="A141" s="2">
        <v>39325</v>
      </c>
      <c r="B141">
        <v>8626.44</v>
      </c>
      <c r="C141">
        <v>8423.67</v>
      </c>
      <c r="D141">
        <v>1169.7930414746552</v>
      </c>
      <c r="E141" s="31">
        <v>1368415.7598825244</v>
      </c>
      <c r="F141">
        <v>1600763233.7548296</v>
      </c>
      <c r="G141" s="31">
        <v>1872561691894.8665</v>
      </c>
      <c r="H141" s="31">
        <f t="shared" si="2"/>
        <v>-936280845947.43372</v>
      </c>
    </row>
    <row r="142" spans="1:8">
      <c r="A142" s="2">
        <v>39353</v>
      </c>
      <c r="B142">
        <v>8997.51</v>
      </c>
      <c r="C142">
        <v>8484</v>
      </c>
      <c r="D142">
        <v>1230.1230414746551</v>
      </c>
      <c r="E142" s="31">
        <v>1513202.6971668561</v>
      </c>
      <c r="F142">
        <v>1861425504.2065444</v>
      </c>
      <c r="G142" s="31">
        <v>2289782402713.0479</v>
      </c>
      <c r="H142" s="31">
        <f t="shared" si="2"/>
        <v>-1144891201356.5244</v>
      </c>
    </row>
    <row r="143" spans="1:8">
      <c r="A143" s="2">
        <v>39386</v>
      </c>
      <c r="B143">
        <v>9548.1</v>
      </c>
      <c r="C143">
        <v>8507.61</v>
      </c>
      <c r="D143">
        <v>1253.7330414746557</v>
      </c>
      <c r="E143" s="31">
        <v>1571846.5392852908</v>
      </c>
      <c r="F143">
        <v>1970675942.4295595</v>
      </c>
      <c r="G143" s="31">
        <v>2470701543063.145</v>
      </c>
      <c r="H143" s="31">
        <f t="shared" si="2"/>
        <v>-1235350771531.573</v>
      </c>
    </row>
    <row r="144" spans="1:8">
      <c r="A144" s="2">
        <v>39416</v>
      </c>
      <c r="B144">
        <v>9408.91</v>
      </c>
      <c r="C144">
        <v>8519.6200000000008</v>
      </c>
      <c r="D144">
        <v>1265.7430414746559</v>
      </c>
      <c r="E144" s="31">
        <v>1602105.4470415125</v>
      </c>
      <c r="F144">
        <v>2027853821.3014374</v>
      </c>
      <c r="G144" s="31">
        <v>2566741863440.0845</v>
      </c>
      <c r="H144" s="31">
        <f t="shared" si="2"/>
        <v>-1283370931720.0427</v>
      </c>
    </row>
    <row r="145" spans="1:8">
      <c r="A145" s="2">
        <v>39447</v>
      </c>
      <c r="B145">
        <v>9810.83</v>
      </c>
      <c r="C145">
        <v>8560.2000000000007</v>
      </c>
      <c r="D145">
        <v>1306.3230414746558</v>
      </c>
      <c r="E145" s="31">
        <v>1706479.8886875955</v>
      </c>
      <c r="F145">
        <v>2229213998.4057117</v>
      </c>
      <c r="G145" s="31">
        <v>2912073610495.228</v>
      </c>
      <c r="H145" s="31">
        <f t="shared" si="2"/>
        <v>-1456036805247.6145</v>
      </c>
    </row>
    <row r="146" spans="1:8">
      <c r="A146" s="2">
        <v>39478</v>
      </c>
      <c r="B146">
        <v>9443.2900000000009</v>
      </c>
      <c r="C146">
        <v>8571.74</v>
      </c>
      <c r="D146">
        <v>1317.8630414746549</v>
      </c>
      <c r="E146" s="31">
        <v>1736762.9960848279</v>
      </c>
      <c r="F146">
        <v>2288815764.3409853</v>
      </c>
      <c r="G146" s="31">
        <v>3016345704569.5483</v>
      </c>
      <c r="H146" s="31">
        <f t="shared" si="2"/>
        <v>-1508172852284.7747</v>
      </c>
    </row>
    <row r="147" spans="1:8">
      <c r="A147" s="2">
        <v>39507</v>
      </c>
      <c r="B147">
        <v>9209.68</v>
      </c>
      <c r="C147">
        <v>8618.27</v>
      </c>
      <c r="D147">
        <v>1364.3930414746555</v>
      </c>
      <c r="E147" s="31">
        <v>1861568.3716244611</v>
      </c>
      <c r="F147">
        <v>2539910932.4737206</v>
      </c>
      <c r="G147" s="31">
        <v>3465436802232.5479</v>
      </c>
      <c r="H147" s="31">
        <f t="shared" si="2"/>
        <v>-1732718401116.2744</v>
      </c>
    </row>
    <row r="148" spans="1:8">
      <c r="A148" s="2">
        <v>39538</v>
      </c>
      <c r="B148">
        <v>8423.67</v>
      </c>
      <c r="C148">
        <v>8618.6200000000008</v>
      </c>
      <c r="D148">
        <v>1364.7430414746559</v>
      </c>
      <c r="E148" s="31">
        <v>1862523.5692534945</v>
      </c>
      <c r="F148">
        <v>2541866080.7212458</v>
      </c>
      <c r="G148" s="31">
        <v>3468994046024.7764</v>
      </c>
      <c r="H148" s="31">
        <f t="shared" si="2"/>
        <v>-1734497023012.3887</v>
      </c>
    </row>
    <row r="149" spans="1:8">
      <c r="A149" s="2">
        <v>39568</v>
      </c>
      <c r="B149">
        <v>8618.6200000000008</v>
      </c>
      <c r="C149">
        <v>8626.44</v>
      </c>
      <c r="D149">
        <v>1372.5630414746556</v>
      </c>
      <c r="E149" s="31">
        <v>1883929.3028221573</v>
      </c>
      <c r="F149">
        <v>2585811733.8048077</v>
      </c>
      <c r="G149" s="31">
        <v>3549189618031.9795</v>
      </c>
      <c r="H149" s="31">
        <f t="shared" si="2"/>
        <v>-1774594809015.99</v>
      </c>
    </row>
    <row r="150" spans="1:8">
      <c r="A150" s="2">
        <v>39598</v>
      </c>
      <c r="B150">
        <v>8519.6200000000008</v>
      </c>
      <c r="C150">
        <v>8630.7800000000007</v>
      </c>
      <c r="D150">
        <v>1376.9030414746558</v>
      </c>
      <c r="E150" s="31">
        <v>1895861.9856221576</v>
      </c>
      <c r="F150">
        <v>2610418134.2193289</v>
      </c>
      <c r="G150" s="31">
        <v>3594292668527.1899</v>
      </c>
      <c r="H150" s="31">
        <f t="shared" si="2"/>
        <v>-1797146334263.5952</v>
      </c>
    </row>
    <row r="151" spans="1:8">
      <c r="A151" s="2">
        <v>39629</v>
      </c>
      <c r="B151">
        <v>7900.36</v>
      </c>
      <c r="C151">
        <v>8645.86</v>
      </c>
      <c r="D151">
        <v>1391.9830414746557</v>
      </c>
      <c r="E151" s="31">
        <v>1937616.787753033</v>
      </c>
      <c r="F151">
        <v>2697129709.4288192</v>
      </c>
      <c r="G151" s="31">
        <v>3754358816182.3823</v>
      </c>
      <c r="H151" s="31">
        <f t="shared" si="2"/>
        <v>-1877179408091.1914</v>
      </c>
    </row>
    <row r="152" spans="1:8">
      <c r="A152" s="2">
        <v>39660</v>
      </c>
      <c r="B152">
        <v>7729.19</v>
      </c>
      <c r="C152">
        <v>8679.83</v>
      </c>
      <c r="D152">
        <v>1425.953041474655</v>
      </c>
      <c r="E152" s="31">
        <v>2033342.0764908192</v>
      </c>
      <c r="F152">
        <v>2899450318.3304744</v>
      </c>
      <c r="G152" s="31">
        <v>4134480000027.9966</v>
      </c>
      <c r="H152" s="31">
        <f t="shared" si="2"/>
        <v>-2067240000013.9985</v>
      </c>
    </row>
    <row r="153" spans="1:8">
      <c r="A153" s="2">
        <v>39689</v>
      </c>
      <c r="B153">
        <v>7344.27</v>
      </c>
      <c r="C153">
        <v>8694.89</v>
      </c>
      <c r="D153">
        <v>1441.0130414746545</v>
      </c>
      <c r="E153" s="31">
        <v>2076518.5857000344</v>
      </c>
      <c r="F153">
        <v>2992290362.8582544</v>
      </c>
      <c r="G153" s="31">
        <v>4311929436757.6714</v>
      </c>
      <c r="H153" s="31">
        <f t="shared" si="2"/>
        <v>-2155964718378.8359</v>
      </c>
    </row>
    <row r="154" spans="1:8">
      <c r="A154" s="2">
        <v>39721</v>
      </c>
      <c r="B154">
        <v>6755.91</v>
      </c>
      <c r="C154">
        <v>8699.4</v>
      </c>
      <c r="D154">
        <v>1445.5230414746547</v>
      </c>
      <c r="E154" s="31">
        <v>2089536.8634341364</v>
      </c>
      <c r="F154">
        <v>3020473682.104723</v>
      </c>
      <c r="G154" s="31">
        <v>4366164303650.1689</v>
      </c>
      <c r="H154" s="31">
        <f t="shared" si="2"/>
        <v>-2183082151825.0847</v>
      </c>
    </row>
    <row r="155" spans="1:8">
      <c r="A155" s="2">
        <v>39752</v>
      </c>
      <c r="B155">
        <v>5668.53</v>
      </c>
      <c r="C155">
        <v>8853.89</v>
      </c>
      <c r="D155">
        <v>1600.0130414746545</v>
      </c>
      <c r="E155" s="31">
        <v>2560041.7328889747</v>
      </c>
      <c r="F155">
        <v>4096100159.3417335</v>
      </c>
      <c r="G155" s="31">
        <v>6553813674133.1836</v>
      </c>
      <c r="H155" s="31">
        <f t="shared" si="2"/>
        <v>-3276906837066.5923</v>
      </c>
    </row>
    <row r="156" spans="1:8">
      <c r="A156" s="2">
        <v>39780</v>
      </c>
      <c r="B156">
        <v>5675.57</v>
      </c>
      <c r="C156">
        <v>8855.57</v>
      </c>
      <c r="D156">
        <v>1601.6930414746548</v>
      </c>
      <c r="E156" s="31">
        <v>2565420.5991083304</v>
      </c>
      <c r="F156">
        <v>4109016322.0475526</v>
      </c>
      <c r="G156" s="31">
        <v>6581382850329.3447</v>
      </c>
      <c r="H156" s="31">
        <f t="shared" si="2"/>
        <v>-3290691425164.6729</v>
      </c>
    </row>
    <row r="157" spans="1:8">
      <c r="A157" s="2">
        <v>39813</v>
      </c>
      <c r="B157">
        <v>5726.46</v>
      </c>
      <c r="C157">
        <v>8863.39</v>
      </c>
      <c r="D157">
        <v>1609.5130414746545</v>
      </c>
      <c r="E157" s="31">
        <v>2590532.2306769928</v>
      </c>
      <c r="F157">
        <v>4169495409.6350484</v>
      </c>
      <c r="G157" s="31">
        <v>6710857238176.3174</v>
      </c>
      <c r="H157" s="31">
        <f t="shared" si="2"/>
        <v>-3355428619088.1592</v>
      </c>
    </row>
    <row r="158" spans="1:8">
      <c r="A158" s="2">
        <v>39843</v>
      </c>
      <c r="B158">
        <v>5793.99</v>
      </c>
      <c r="C158">
        <v>8957.24</v>
      </c>
      <c r="D158">
        <v>1703.3630414746549</v>
      </c>
      <c r="E158" s="31">
        <v>2901445.6510617868</v>
      </c>
      <c r="F158">
        <v>4942215288.8660154</v>
      </c>
      <c r="G158" s="31">
        <v>8418386866065.3564</v>
      </c>
      <c r="H158" s="31">
        <f t="shared" si="2"/>
        <v>-4209193433032.6787</v>
      </c>
    </row>
    <row r="159" spans="1:8">
      <c r="A159" s="2">
        <v>39871</v>
      </c>
      <c r="B159">
        <v>5847.07</v>
      </c>
      <c r="C159">
        <v>8997.51</v>
      </c>
      <c r="D159">
        <v>1743.6330414746553</v>
      </c>
      <c r="E159" s="31">
        <v>3040256.1833221572</v>
      </c>
      <c r="F159">
        <v>5301091135.7881403</v>
      </c>
      <c r="G159" s="31">
        <v>9243157660228.6094</v>
      </c>
      <c r="H159" s="31">
        <f t="shared" si="2"/>
        <v>-4621578830114.3047</v>
      </c>
    </row>
    <row r="160" spans="1:8">
      <c r="A160" s="2">
        <v>39903</v>
      </c>
      <c r="B160">
        <v>5701.13</v>
      </c>
      <c r="C160">
        <v>9019.4</v>
      </c>
      <c r="D160">
        <v>1765.5230414746547</v>
      </c>
      <c r="E160" s="31">
        <v>3117071.6099779154</v>
      </c>
      <c r="F160">
        <v>5503261749.3425083</v>
      </c>
      <c r="G160" s="31">
        <v>9716135421730.3145</v>
      </c>
      <c r="H160" s="31">
        <f t="shared" si="2"/>
        <v>-4858067710865.1572</v>
      </c>
    </row>
    <row r="161" spans="1:8">
      <c r="A161" s="2">
        <v>39933</v>
      </c>
      <c r="B161">
        <v>6541.86</v>
      </c>
      <c r="C161">
        <v>9052.7800000000007</v>
      </c>
      <c r="D161">
        <v>1798.9030414746558</v>
      </c>
      <c r="E161" s="31">
        <v>3236052.1526267673</v>
      </c>
      <c r="F161">
        <v>5821344059.7308979</v>
      </c>
      <c r="G161" s="31">
        <v>10472033534520.334</v>
      </c>
      <c r="H161" s="31">
        <f t="shared" si="2"/>
        <v>-5236016767260.167</v>
      </c>
    </row>
    <row r="162" spans="1:8">
      <c r="A162" s="2">
        <v>39962</v>
      </c>
      <c r="B162">
        <v>6984.21</v>
      </c>
      <c r="C162">
        <v>9105.25</v>
      </c>
      <c r="D162">
        <v>1851.3730414746551</v>
      </c>
      <c r="E162" s="31">
        <v>3427582.1386991153</v>
      </c>
      <c r="F162">
        <v>6345733169.0275841</v>
      </c>
      <c r="G162" s="31">
        <v>11748319317529.199</v>
      </c>
      <c r="H162" s="31">
        <f t="shared" si="2"/>
        <v>-5874159658764.5996</v>
      </c>
    </row>
    <row r="163" spans="1:8">
      <c r="A163" s="2">
        <v>39994</v>
      </c>
      <c r="B163">
        <v>7206.83</v>
      </c>
      <c r="C163">
        <v>9107.91</v>
      </c>
      <c r="D163">
        <v>1854.033041474655</v>
      </c>
      <c r="E163" s="31">
        <v>3437438.5188797596</v>
      </c>
      <c r="F163">
        <v>6373124592.0407743</v>
      </c>
      <c r="G163" s="31">
        <v>11815983571078.275</v>
      </c>
      <c r="H163" s="31">
        <f t="shared" si="2"/>
        <v>-5907991785539.1377</v>
      </c>
    </row>
    <row r="164" spans="1:8">
      <c r="A164" s="2">
        <v>40025</v>
      </c>
      <c r="B164">
        <v>7919.79</v>
      </c>
      <c r="C164">
        <v>9126.18</v>
      </c>
      <c r="D164">
        <v>1872.3030414746554</v>
      </c>
      <c r="E164" s="31">
        <v>3505518.6791152451</v>
      </c>
      <c r="F164">
        <v>6563393284.8536901</v>
      </c>
      <c r="G164" s="31">
        <v>12288661209625.893</v>
      </c>
      <c r="H164" s="31">
        <f t="shared" si="2"/>
        <v>-6144330604812.9463</v>
      </c>
    </row>
    <row r="165" spans="1:8">
      <c r="A165" s="2">
        <v>40056</v>
      </c>
      <c r="B165">
        <v>7924.05</v>
      </c>
      <c r="C165">
        <v>9209.68</v>
      </c>
      <c r="D165">
        <v>1955.8030414746554</v>
      </c>
      <c r="E165" s="31">
        <v>3825165.5370415128</v>
      </c>
      <c r="F165">
        <v>7481270391.4898243</v>
      </c>
      <c r="G165" s="31">
        <v>14631891385770.084</v>
      </c>
      <c r="H165" s="31">
        <f t="shared" si="2"/>
        <v>-7315945692885.042</v>
      </c>
    </row>
    <row r="166" spans="1:8">
      <c r="A166" s="2">
        <v>40086</v>
      </c>
      <c r="B166">
        <v>8097.87</v>
      </c>
      <c r="C166">
        <v>9212.77</v>
      </c>
      <c r="D166">
        <v>1958.8930414746555</v>
      </c>
      <c r="E166" s="31">
        <v>3837261.9479378266</v>
      </c>
      <c r="F166">
        <v>7516785728.1308908</v>
      </c>
      <c r="G166" s="31">
        <v>14724579257091.604</v>
      </c>
      <c r="H166" s="31">
        <f t="shared" si="2"/>
        <v>-7362289628545.8018</v>
      </c>
    </row>
    <row r="167" spans="1:8">
      <c r="A167" s="2">
        <v>40116</v>
      </c>
      <c r="B167">
        <v>8336.73</v>
      </c>
      <c r="C167">
        <v>9355.94</v>
      </c>
      <c r="D167">
        <v>2102.0630414746556</v>
      </c>
      <c r="E167" s="31">
        <v>4418669.0303336801</v>
      </c>
      <c r="F167">
        <v>9288320861.1730824</v>
      </c>
      <c r="G167" s="31">
        <v>19524635999629.98</v>
      </c>
      <c r="H167" s="31">
        <f t="shared" si="2"/>
        <v>-9762317999814.9902</v>
      </c>
    </row>
    <row r="168" spans="1:8">
      <c r="A168" s="2">
        <v>40147</v>
      </c>
      <c r="B168">
        <v>8382.64</v>
      </c>
      <c r="C168">
        <v>9397.57</v>
      </c>
      <c r="D168">
        <v>2143.6930414746548</v>
      </c>
      <c r="E168" s="31">
        <v>4595419.8560668565</v>
      </c>
      <c r="F168">
        <v>9851169568.1049786</v>
      </c>
      <c r="G168" s="31">
        <v>21117883653533.523</v>
      </c>
      <c r="H168" s="31">
        <f t="shared" si="2"/>
        <v>-10558941826766.762</v>
      </c>
    </row>
    <row r="169" spans="1:8">
      <c r="A169" s="2">
        <v>40178</v>
      </c>
      <c r="B169">
        <v>8507.61</v>
      </c>
      <c r="C169">
        <v>9408.91</v>
      </c>
      <c r="D169">
        <v>2155.033041474655</v>
      </c>
      <c r="E169" s="31">
        <v>4644167.4098475017</v>
      </c>
      <c r="F169">
        <v>10008334218.361132</v>
      </c>
      <c r="G169" s="31">
        <v>21568290930689.656</v>
      </c>
      <c r="H169" s="31">
        <f t="shared" si="2"/>
        <v>-10784145465344.828</v>
      </c>
    </row>
    <row r="170" spans="1:8">
      <c r="A170" s="2">
        <v>40207</v>
      </c>
      <c r="B170">
        <v>8484</v>
      </c>
      <c r="C170">
        <v>9437.8700000000008</v>
      </c>
      <c r="D170">
        <v>2183.9930414746559</v>
      </c>
      <c r="E170" s="31">
        <v>4769825.6052097185</v>
      </c>
      <c r="F170">
        <v>10417265930.825665</v>
      </c>
      <c r="G170" s="31">
        <v>22751236304114.254</v>
      </c>
      <c r="H170" s="31">
        <f t="shared" si="2"/>
        <v>-11375618152057.127</v>
      </c>
    </row>
    <row r="171" spans="1:8">
      <c r="A171" s="2">
        <v>40235</v>
      </c>
      <c r="B171">
        <v>8560.2000000000007</v>
      </c>
      <c r="C171">
        <v>9443.2900000000009</v>
      </c>
      <c r="D171">
        <v>2189.413041474656</v>
      </c>
      <c r="E171" s="31">
        <v>4793529.4661793038</v>
      </c>
      <c r="F171">
        <v>10495015927.946012</v>
      </c>
      <c r="G171" s="31">
        <v>22977924743129.238</v>
      </c>
      <c r="H171" s="31">
        <f t="shared" si="2"/>
        <v>-11488962371564.619</v>
      </c>
    </row>
    <row r="172" spans="1:8">
      <c r="A172" s="2">
        <v>40268</v>
      </c>
      <c r="B172">
        <v>8957.24</v>
      </c>
      <c r="C172">
        <v>9482.65</v>
      </c>
      <c r="D172">
        <v>2228.7730414746547</v>
      </c>
      <c r="E172" s="31">
        <v>4967429.2704041833</v>
      </c>
      <c r="F172">
        <v>11071272443.308956</v>
      </c>
      <c r="G172" s="31">
        <v>24675353556468.234</v>
      </c>
      <c r="H172" s="31">
        <f t="shared" si="2"/>
        <v>-12337676778234.117</v>
      </c>
    </row>
    <row r="173" spans="1:8">
      <c r="A173" s="2">
        <v>40298</v>
      </c>
      <c r="B173">
        <v>9105.25</v>
      </c>
      <c r="C173">
        <v>9503.1200000000008</v>
      </c>
      <c r="D173">
        <v>2249.2430414746559</v>
      </c>
      <c r="E173" s="31">
        <v>5059094.2596221603</v>
      </c>
      <c r="F173">
        <v>11379132559.619522</v>
      </c>
      <c r="G173" s="31">
        <v>25594434727741.898</v>
      </c>
      <c r="H173" s="31">
        <f t="shared" si="2"/>
        <v>-12797217363870.949</v>
      </c>
    </row>
    <row r="174" spans="1:8">
      <c r="A174" s="2">
        <v>40329</v>
      </c>
      <c r="B174">
        <v>8645.86</v>
      </c>
      <c r="C174">
        <v>9548.1</v>
      </c>
      <c r="D174">
        <v>2294.2230414746555</v>
      </c>
      <c r="E174" s="31">
        <v>5263459.3640332185</v>
      </c>
      <c r="F174">
        <v>12075549750.830547</v>
      </c>
      <c r="G174" s="31">
        <v>27704004476828.977</v>
      </c>
      <c r="H174" s="31">
        <f t="shared" si="2"/>
        <v>-13852002238414.488</v>
      </c>
    </row>
    <row r="175" spans="1:8">
      <c r="A175" s="2">
        <v>40359</v>
      </c>
      <c r="B175">
        <v>8863.39</v>
      </c>
      <c r="C175">
        <v>9564.42</v>
      </c>
      <c r="D175">
        <v>2310.5430414746552</v>
      </c>
      <c r="E175" s="31">
        <v>5338609.1465069503</v>
      </c>
      <c r="F175">
        <v>12335086214.614582</v>
      </c>
      <c r="G175" s="31">
        <v>28500747619167.668</v>
      </c>
      <c r="H175" s="31">
        <f t="shared" si="2"/>
        <v>-14250373809583.834</v>
      </c>
    </row>
    <row r="176" spans="1:8">
      <c r="A176" s="2">
        <v>40389</v>
      </c>
      <c r="B176">
        <v>9212.77</v>
      </c>
      <c r="C176">
        <v>9622.23</v>
      </c>
      <c r="D176">
        <v>2368.3530414746547</v>
      </c>
      <c r="E176" s="31">
        <v>5609096.1290622475</v>
      </c>
      <c r="F176">
        <v>13284319877.188286</v>
      </c>
      <c r="G176" s="31">
        <v>31461959385061.086</v>
      </c>
      <c r="H176" s="31">
        <f t="shared" si="2"/>
        <v>-15730979692530.543</v>
      </c>
    </row>
    <row r="177" spans="1:8">
      <c r="A177" s="2">
        <v>40421</v>
      </c>
      <c r="B177">
        <v>9482.65</v>
      </c>
      <c r="C177">
        <v>9810.83</v>
      </c>
      <c r="D177">
        <v>2556.953041474655</v>
      </c>
      <c r="E177" s="31">
        <v>6538008.8563064886</v>
      </c>
      <c r="F177">
        <v>16717381630.321108</v>
      </c>
      <c r="G177" s="31">
        <v>42745559805142.086</v>
      </c>
      <c r="H177" s="31">
        <f t="shared" si="2"/>
        <v>-21372779902571.043</v>
      </c>
    </row>
    <row r="178" spans="1:8">
      <c r="A178" s="2">
        <v>40451</v>
      </c>
      <c r="B178">
        <v>9811.64</v>
      </c>
      <c r="C178">
        <v>9811.64</v>
      </c>
      <c r="D178">
        <v>2557.7630414746545</v>
      </c>
      <c r="E178" s="31">
        <v>6542151.7763336757</v>
      </c>
      <c r="F178">
        <v>16733274025.224035</v>
      </c>
      <c r="G178" s="31">
        <v>42799749864585.859</v>
      </c>
      <c r="H178" s="31">
        <f t="shared" si="2"/>
        <v>-21399874932292.93</v>
      </c>
    </row>
    <row r="179" spans="1:8">
      <c r="A179" s="2">
        <v>40480</v>
      </c>
      <c r="B179">
        <v>10171.86</v>
      </c>
      <c r="C179">
        <v>9908.81</v>
      </c>
      <c r="D179">
        <v>2654.9330414746546</v>
      </c>
      <c r="E179" s="31">
        <v>7048669.4547138596</v>
      </c>
      <c r="F179">
        <v>18713745433.752964</v>
      </c>
      <c r="G179" s="31">
        <v>49683741081816.187</v>
      </c>
      <c r="H179" s="31">
        <f t="shared" si="2"/>
        <v>-24841870540908.094</v>
      </c>
    </row>
    <row r="180" spans="1:8">
      <c r="A180" s="2">
        <v>40512</v>
      </c>
      <c r="B180">
        <v>10073.34</v>
      </c>
      <c r="C180">
        <v>10063.99</v>
      </c>
      <c r="D180">
        <v>2810.1130414746549</v>
      </c>
      <c r="E180" s="31">
        <v>7896735.305865935</v>
      </c>
      <c r="F180">
        <v>22190718868.087212</v>
      </c>
      <c r="G180" s="31">
        <v>62358428490909.57</v>
      </c>
      <c r="H180" s="31">
        <f t="shared" si="2"/>
        <v>-31179214245454.785</v>
      </c>
    </row>
    <row r="181" spans="1:8">
      <c r="A181" s="2">
        <v>40543</v>
      </c>
      <c r="B181">
        <v>10374.98</v>
      </c>
      <c r="C181">
        <v>10073.34</v>
      </c>
      <c r="D181">
        <v>2819.4630414746553</v>
      </c>
      <c r="E181" s="31">
        <v>7949371.8422415135</v>
      </c>
      <c r="F181">
        <v>22412960112.13924</v>
      </c>
      <c r="G181" s="31">
        <v>63192512686222.234</v>
      </c>
      <c r="H181" s="31">
        <f t="shared" si="2"/>
        <v>-31596256343111.117</v>
      </c>
    </row>
    <row r="182" spans="1:8">
      <c r="A182" s="2">
        <v>40574</v>
      </c>
      <c r="B182">
        <v>10469.17</v>
      </c>
      <c r="C182">
        <v>10169.32</v>
      </c>
      <c r="D182">
        <v>2915.4430414746548</v>
      </c>
      <c r="E182" s="31">
        <v>8499808.1280829851</v>
      </c>
      <c r="F182">
        <v>24780706460.889252</v>
      </c>
      <c r="G182" s="31">
        <v>72246738214225.594</v>
      </c>
      <c r="H182" s="31">
        <f t="shared" si="2"/>
        <v>-36123369107112.797</v>
      </c>
    </row>
    <row r="183" spans="1:8">
      <c r="A183" s="2">
        <v>40602</v>
      </c>
      <c r="B183">
        <v>10215.540000000001</v>
      </c>
      <c r="C183">
        <v>10171.86</v>
      </c>
      <c r="D183">
        <v>2917.9830414746557</v>
      </c>
      <c r="E183" s="31">
        <v>8514625.0303336829</v>
      </c>
      <c r="F183">
        <v>24845531443.029312</v>
      </c>
      <c r="G183" s="31">
        <v>72498839407184.859</v>
      </c>
      <c r="H183" s="31">
        <f t="shared" si="2"/>
        <v>-36249419703592.43</v>
      </c>
    </row>
    <row r="184" spans="1:8">
      <c r="A184" s="2">
        <v>40633</v>
      </c>
      <c r="B184">
        <v>10612.46</v>
      </c>
      <c r="C184">
        <v>10212.89</v>
      </c>
      <c r="D184">
        <v>2959.0130414746545</v>
      </c>
      <c r="E184" s="31">
        <v>8755758.1796170864</v>
      </c>
      <c r="F184">
        <v>25908402641.485336</v>
      </c>
      <c r="G184" s="31">
        <v>76663301299931.5</v>
      </c>
      <c r="H184" s="31">
        <f t="shared" si="2"/>
        <v>-38331650649965.75</v>
      </c>
    </row>
    <row r="185" spans="1:8">
      <c r="A185" s="2">
        <v>40662</v>
      </c>
      <c r="B185">
        <v>10576.09</v>
      </c>
      <c r="C185">
        <v>10215.540000000001</v>
      </c>
      <c r="D185">
        <v>2961.663041474656</v>
      </c>
      <c r="E185" s="31">
        <v>8771447.9712369107</v>
      </c>
      <c r="F185">
        <v>25978073276.630207</v>
      </c>
      <c r="G185" s="31">
        <v>76938299512116.109</v>
      </c>
      <c r="H185" s="31">
        <f t="shared" si="2"/>
        <v>-38469149756058.055</v>
      </c>
    </row>
    <row r="186" spans="1:8">
      <c r="A186" s="2">
        <v>40694</v>
      </c>
      <c r="B186">
        <v>10691.17</v>
      </c>
      <c r="C186">
        <v>10374.98</v>
      </c>
      <c r="D186">
        <v>3121.1030414746547</v>
      </c>
      <c r="E186" s="31">
        <v>9741284.1955023408</v>
      </c>
      <c r="F186">
        <v>30403551730.45134</v>
      </c>
      <c r="G186" s="31">
        <v>94892617777543.672</v>
      </c>
      <c r="H186" s="31">
        <f t="shared" si="2"/>
        <v>-47446308888771.836</v>
      </c>
    </row>
    <row r="187" spans="1:8">
      <c r="A187" s="2">
        <v>40724</v>
      </c>
      <c r="B187">
        <v>10842.25</v>
      </c>
      <c r="C187">
        <v>10469.17</v>
      </c>
      <c r="D187">
        <v>3215.2930414746552</v>
      </c>
      <c r="E187" s="31">
        <v>10338109.342555339</v>
      </c>
      <c r="F187">
        <v>33240051031.122303</v>
      </c>
      <c r="G187" s="31">
        <v>106876504778629.98</v>
      </c>
      <c r="H187" s="31">
        <f t="shared" si="2"/>
        <v>-53438252389314.992</v>
      </c>
    </row>
    <row r="188" spans="1:8">
      <c r="A188" s="2">
        <v>40753</v>
      </c>
      <c r="B188">
        <v>10682.79</v>
      </c>
      <c r="C188">
        <v>10489.07</v>
      </c>
      <c r="D188">
        <v>3235.1930414746548</v>
      </c>
      <c r="E188" s="31">
        <v>10466474.015606027</v>
      </c>
      <c r="F188">
        <v>33861063904.063908</v>
      </c>
      <c r="G188" s="31">
        <v>109547078319356.17</v>
      </c>
      <c r="H188" s="31">
        <f t="shared" si="2"/>
        <v>-54773539159678.086</v>
      </c>
    </row>
    <row r="189" spans="1:8">
      <c r="A189" s="2">
        <v>40786</v>
      </c>
      <c r="B189">
        <v>9908.81</v>
      </c>
      <c r="C189">
        <v>10576.09</v>
      </c>
      <c r="D189">
        <v>3322.2130414746553</v>
      </c>
      <c r="E189" s="31">
        <v>11037099.49294428</v>
      </c>
      <c r="F189">
        <v>36667595875.512787</v>
      </c>
      <c r="G189" s="31">
        <v>121817565217150.87</v>
      </c>
      <c r="H189" s="31">
        <f t="shared" si="2"/>
        <v>-60908782608575.437</v>
      </c>
    </row>
    <row r="190" spans="1:8">
      <c r="A190" s="2">
        <v>40816</v>
      </c>
      <c r="B190">
        <v>9397.57</v>
      </c>
      <c r="C190">
        <v>10587.2</v>
      </c>
      <c r="D190">
        <v>3333.3230414746558</v>
      </c>
      <c r="E190" s="31">
        <v>11111042.49882585</v>
      </c>
      <c r="F190">
        <v>37036693976.140343</v>
      </c>
      <c r="G190" s="31">
        <v>123455265410714.19</v>
      </c>
      <c r="H190" s="31">
        <f t="shared" si="2"/>
        <v>-61727632705357.094</v>
      </c>
    </row>
    <row r="191" spans="1:8">
      <c r="A191" s="2">
        <v>40847</v>
      </c>
      <c r="B191">
        <v>10169.32</v>
      </c>
      <c r="C191">
        <v>10612.46</v>
      </c>
      <c r="D191">
        <v>3358.5830414746542</v>
      </c>
      <c r="E191" s="31">
        <v>11280080.046481138</v>
      </c>
      <c r="F191">
        <v>37885085550.588181</v>
      </c>
      <c r="G191" s="31">
        <v>127240205855021.94</v>
      </c>
      <c r="H191" s="31">
        <f t="shared" si="2"/>
        <v>-63620102927510.969</v>
      </c>
    </row>
    <row r="192" spans="1:8">
      <c r="A192" s="2">
        <v>40877</v>
      </c>
      <c r="B192">
        <v>10063.99</v>
      </c>
      <c r="C192">
        <v>10682.79</v>
      </c>
      <c r="D192">
        <v>3428.913041474656</v>
      </c>
      <c r="E192" s="31">
        <v>11757444.645994976</v>
      </c>
      <c r="F192">
        <v>40315255281.068542</v>
      </c>
      <c r="G192" s="31">
        <v>138237504603635.92</v>
      </c>
      <c r="H192" s="31">
        <f t="shared" si="2"/>
        <v>-69118752301817.961</v>
      </c>
    </row>
    <row r="193" spans="1:8">
      <c r="A193" s="2">
        <v>40907</v>
      </c>
      <c r="B193">
        <v>10489.07</v>
      </c>
      <c r="C193">
        <v>10691.17</v>
      </c>
      <c r="D193">
        <v>3437.2930414746552</v>
      </c>
      <c r="E193" s="31">
        <v>11814983.452970086</v>
      </c>
      <c r="F193">
        <v>40611560408.032272</v>
      </c>
      <c r="G193" s="31">
        <v>139593833993956.92</v>
      </c>
      <c r="H193" s="31">
        <f t="shared" si="2"/>
        <v>-69796916996978.461</v>
      </c>
    </row>
    <row r="194" spans="1:8">
      <c r="A194" s="2">
        <v>40939</v>
      </c>
      <c r="B194">
        <v>10587.2</v>
      </c>
      <c r="C194">
        <v>10762.67</v>
      </c>
      <c r="D194">
        <v>3508.7930414746552</v>
      </c>
      <c r="E194" s="31">
        <v>12311628.60790096</v>
      </c>
      <c r="F194">
        <v>43198956788.623192</v>
      </c>
      <c r="G194" s="31">
        <v>151576198978885.37</v>
      </c>
      <c r="H194" s="31">
        <f t="shared" si="2"/>
        <v>-75788099489442.687</v>
      </c>
    </row>
    <row r="195" spans="1:8">
      <c r="A195" s="2">
        <v>40968</v>
      </c>
      <c r="B195">
        <v>10862.75</v>
      </c>
      <c r="C195">
        <v>10783.76</v>
      </c>
      <c r="D195">
        <v>3529.8830414746553</v>
      </c>
      <c r="E195" s="31">
        <v>12460074.286490364</v>
      </c>
      <c r="F195">
        <v>43982604919.396751</v>
      </c>
      <c r="G195" s="31">
        <v>155253451224858.34</v>
      </c>
      <c r="H195" s="31">
        <f t="shared" si="2"/>
        <v>-77626725612429.172</v>
      </c>
    </row>
    <row r="196" spans="1:8">
      <c r="A196" s="2">
        <v>40998</v>
      </c>
      <c r="B196">
        <v>10939.63</v>
      </c>
      <c r="C196">
        <v>10842.25</v>
      </c>
      <c r="D196">
        <v>3588.3730414746551</v>
      </c>
      <c r="E196" s="31">
        <v>12876421.084782068</v>
      </c>
      <c r="F196">
        <v>46205402291.3078</v>
      </c>
      <c r="G196" s="31">
        <v>165802219952620.19</v>
      </c>
      <c r="H196" s="31">
        <f t="shared" si="2"/>
        <v>-82901109976310.094</v>
      </c>
    </row>
    <row r="197" spans="1:8">
      <c r="A197" s="2">
        <v>41029</v>
      </c>
      <c r="B197">
        <v>10783.76</v>
      </c>
      <c r="C197">
        <v>10862.75</v>
      </c>
      <c r="D197">
        <v>3608.8730414746551</v>
      </c>
      <c r="E197" s="31">
        <v>13023964.629482528</v>
      </c>
      <c r="F197">
        <v>47001834844.458939</v>
      </c>
      <c r="G197" s="31">
        <v>169623654670011.97</v>
      </c>
      <c r="H197" s="31">
        <f t="shared" ref="H197:H219" si="3">-(1/2)*G197-(1/2)*(D197/E197)</f>
        <v>-84811827335005.984</v>
      </c>
    </row>
    <row r="198" spans="1:8">
      <c r="A198" s="2">
        <v>41060</v>
      </c>
      <c r="B198">
        <v>10762.67</v>
      </c>
      <c r="C198">
        <v>10917.64</v>
      </c>
      <c r="D198">
        <v>3663.7630414746545</v>
      </c>
      <c r="E198" s="31">
        <v>13423159.624075612</v>
      </c>
      <c r="F198">
        <v>49179276130.503044</v>
      </c>
      <c r="G198" s="31">
        <v>180181214293413.69</v>
      </c>
      <c r="H198" s="31">
        <f t="shared" si="3"/>
        <v>-90090607146706.844</v>
      </c>
    </row>
    <row r="199" spans="1:8">
      <c r="A199" s="2">
        <v>41089</v>
      </c>
      <c r="B199">
        <v>10917.64</v>
      </c>
      <c r="C199">
        <v>10939.63</v>
      </c>
      <c r="D199">
        <v>3685.7530414746543</v>
      </c>
      <c r="E199" s="31">
        <v>13584775.482739665</v>
      </c>
      <c r="F199">
        <v>50070127553.258034</v>
      </c>
      <c r="G199" s="31">
        <v>184546124916444.69</v>
      </c>
      <c r="H199" s="31">
        <f t="shared" si="3"/>
        <v>-92273062458222.344</v>
      </c>
    </row>
    <row r="200" spans="1:8">
      <c r="A200" s="2">
        <v>41121</v>
      </c>
      <c r="B200">
        <v>11175.23</v>
      </c>
      <c r="C200">
        <v>10979.48</v>
      </c>
      <c r="D200">
        <v>3725.6030414746547</v>
      </c>
      <c r="E200" s="31">
        <v>13880118.022645198</v>
      </c>
      <c r="F200">
        <v>51711809921.194115</v>
      </c>
      <c r="G200" s="31">
        <v>192657676322560.03</v>
      </c>
      <c r="H200" s="31">
        <f t="shared" si="3"/>
        <v>-96328838161280.016</v>
      </c>
    </row>
    <row r="201" spans="1:8">
      <c r="A201" s="2">
        <v>41152</v>
      </c>
      <c r="B201">
        <v>11229.54</v>
      </c>
      <c r="C201">
        <v>11067.58</v>
      </c>
      <c r="D201">
        <v>3813.703041474655</v>
      </c>
      <c r="E201" s="31">
        <v>14544330.888553035</v>
      </c>
      <c r="F201">
        <v>55467758945.888481</v>
      </c>
      <c r="G201" s="31">
        <v>211537560995717.91</v>
      </c>
      <c r="H201" s="31">
        <f t="shared" si="3"/>
        <v>-105768780497858.95</v>
      </c>
    </row>
    <row r="202" spans="1:8">
      <c r="A202" s="2">
        <v>41180</v>
      </c>
      <c r="B202">
        <v>11106.56</v>
      </c>
      <c r="C202">
        <v>11106.56</v>
      </c>
      <c r="D202">
        <v>3852.6830414746546</v>
      </c>
      <c r="E202" s="31">
        <v>14843166.618066395</v>
      </c>
      <c r="F202">
        <v>57186016311.2071</v>
      </c>
      <c r="G202" s="31">
        <v>220319595251680.59</v>
      </c>
      <c r="H202" s="31">
        <f t="shared" si="3"/>
        <v>-110159797625840.3</v>
      </c>
    </row>
    <row r="203" spans="1:8">
      <c r="A203" s="2">
        <v>41213</v>
      </c>
      <c r="B203">
        <v>11366.07</v>
      </c>
      <c r="C203">
        <v>11139.04</v>
      </c>
      <c r="D203">
        <v>3885.163041474656</v>
      </c>
      <c r="E203" s="31">
        <v>15094491.8588406</v>
      </c>
      <c r="F203">
        <v>58644561899.807579</v>
      </c>
      <c r="G203" s="31">
        <v>227843684476605.12</v>
      </c>
      <c r="H203" s="31">
        <f t="shared" si="3"/>
        <v>-113921842238302.56</v>
      </c>
    </row>
    <row r="204" spans="1:8">
      <c r="A204" s="2">
        <v>41243</v>
      </c>
      <c r="B204">
        <v>10979.48</v>
      </c>
      <c r="C204">
        <v>11175.23</v>
      </c>
      <c r="D204">
        <v>3921.3530414746547</v>
      </c>
      <c r="E204" s="31">
        <v>15377009.675882524</v>
      </c>
      <c r="F204">
        <v>60298683661.307129</v>
      </c>
      <c r="G204" s="31">
        <v>236452426572184.78</v>
      </c>
      <c r="H204" s="31">
        <f t="shared" si="3"/>
        <v>-118226213286092.39</v>
      </c>
    </row>
    <row r="205" spans="1:8">
      <c r="A205" s="2">
        <v>41274</v>
      </c>
      <c r="B205">
        <v>11438.14</v>
      </c>
      <c r="C205">
        <v>11229.54</v>
      </c>
      <c r="D205">
        <v>3975.663041474656</v>
      </c>
      <c r="E205" s="31">
        <v>15805896.619347513</v>
      </c>
      <c r="F205">
        <v>62838919026.909111</v>
      </c>
      <c r="G205" s="31">
        <v>249826367941501.12</v>
      </c>
      <c r="H205" s="31">
        <f t="shared" si="3"/>
        <v>-124913183970750.56</v>
      </c>
    </row>
    <row r="206" spans="1:8">
      <c r="A206" s="2">
        <v>41305</v>
      </c>
      <c r="B206">
        <v>11067.58</v>
      </c>
      <c r="C206">
        <v>11366.07</v>
      </c>
      <c r="D206">
        <v>4112.1930414746548</v>
      </c>
      <c r="E206" s="31">
        <v>16910131.610352572</v>
      </c>
      <c r="F206">
        <v>69537725538.512451</v>
      </c>
      <c r="G206" s="31">
        <v>285952551079445.25</v>
      </c>
      <c r="H206" s="31">
        <f t="shared" si="3"/>
        <v>-142976275539722.62</v>
      </c>
    </row>
    <row r="207" spans="1:8">
      <c r="A207" s="2">
        <v>41333</v>
      </c>
      <c r="B207">
        <v>11139.04</v>
      </c>
      <c r="C207">
        <v>11420.49</v>
      </c>
      <c r="D207">
        <v>4166.6130414746549</v>
      </c>
      <c r="E207" s="31">
        <v>17360664.237386674</v>
      </c>
      <c r="F207">
        <v>72335170020.157959</v>
      </c>
      <c r="G207" s="31">
        <v>301392662763276.62</v>
      </c>
      <c r="H207" s="31">
        <f t="shared" si="3"/>
        <v>-150696331381638.31</v>
      </c>
    </row>
    <row r="208" spans="1:8">
      <c r="A208" s="2">
        <v>41362</v>
      </c>
      <c r="B208">
        <v>11420.49</v>
      </c>
      <c r="C208">
        <v>11438.14</v>
      </c>
      <c r="D208">
        <v>4184.2630414746545</v>
      </c>
      <c r="E208" s="31">
        <v>17508057.200250726</v>
      </c>
      <c r="F208">
        <v>73258316671.033325</v>
      </c>
      <c r="G208" s="31">
        <v>306532066927251.31</v>
      </c>
      <c r="H208" s="31">
        <f t="shared" si="3"/>
        <v>-153266033463625.66</v>
      </c>
    </row>
    <row r="209" spans="1:8">
      <c r="A209" s="2">
        <v>41394</v>
      </c>
      <c r="B209">
        <v>11695.99</v>
      </c>
      <c r="C209">
        <v>11695.99</v>
      </c>
      <c r="D209">
        <v>4442.1130414746549</v>
      </c>
      <c r="E209" s="31">
        <v>19732368.27323921</v>
      </c>
      <c r="F209">
        <v>87653410445.736603</v>
      </c>
      <c r="G209" s="31">
        <v>389366357670737.31</v>
      </c>
      <c r="H209" s="31">
        <f t="shared" si="3"/>
        <v>-194683178835368.66</v>
      </c>
    </row>
    <row r="210" spans="1:8">
      <c r="A210" s="2">
        <v>41425</v>
      </c>
      <c r="B210">
        <v>12377.82</v>
      </c>
      <c r="C210">
        <v>11968.58</v>
      </c>
      <c r="D210">
        <v>4714.703041474655</v>
      </c>
      <c r="E210" s="31">
        <v>22228424.769290362</v>
      </c>
      <c r="F210">
        <v>104800421866.96384</v>
      </c>
      <c r="G210" s="31">
        <v>494102867724001.31</v>
      </c>
      <c r="H210" s="31">
        <f t="shared" si="3"/>
        <v>-247051433862000.66</v>
      </c>
    </row>
    <row r="211" spans="1:8">
      <c r="A211" s="2">
        <v>41453</v>
      </c>
      <c r="B211">
        <v>12304.91</v>
      </c>
      <c r="C211">
        <v>12289.65</v>
      </c>
      <c r="D211">
        <v>5035.7730414746547</v>
      </c>
      <c r="E211" s="31">
        <v>25359010.125242896</v>
      </c>
      <c r="F211">
        <v>127702219547.18098</v>
      </c>
      <c r="G211" s="31">
        <v>643079394532171.62</v>
      </c>
      <c r="H211" s="31">
        <f t="shared" si="3"/>
        <v>-321539697266085.81</v>
      </c>
    </row>
    <row r="212" spans="1:8">
      <c r="A212" s="2">
        <v>41486</v>
      </c>
      <c r="B212">
        <v>12331.38</v>
      </c>
      <c r="C212">
        <v>12304.91</v>
      </c>
      <c r="D212">
        <v>5051.033041474655</v>
      </c>
      <c r="E212" s="31">
        <v>25512934.786068704</v>
      </c>
      <c r="F212">
        <v>128866676589.42113</v>
      </c>
      <c r="G212" s="31">
        <v>650909841398194.5</v>
      </c>
      <c r="H212" s="31">
        <f t="shared" si="3"/>
        <v>-325454920699097.25</v>
      </c>
    </row>
    <row r="213" spans="1:8">
      <c r="A213" s="2">
        <v>41516</v>
      </c>
      <c r="B213">
        <v>11968.58</v>
      </c>
      <c r="C213">
        <v>12331.38</v>
      </c>
      <c r="D213">
        <v>5077.5030414746543</v>
      </c>
      <c r="E213" s="31">
        <v>25781037.136184365</v>
      </c>
      <c r="F213">
        <v>130903294471.34712</v>
      </c>
      <c r="G213" s="31">
        <v>664661875817317.37</v>
      </c>
      <c r="H213" s="31">
        <f t="shared" si="3"/>
        <v>-332330937908658.69</v>
      </c>
    </row>
    <row r="214" spans="1:8">
      <c r="A214" s="2">
        <v>41547</v>
      </c>
      <c r="B214">
        <v>12289.65</v>
      </c>
      <c r="C214">
        <v>12377.82</v>
      </c>
      <c r="D214">
        <v>5123.9430414746548</v>
      </c>
      <c r="E214" s="31">
        <v>26254792.292276535</v>
      </c>
      <c r="F214">
        <v>134528060271.37276</v>
      </c>
      <c r="G214" s="31">
        <v>689314118310583.37</v>
      </c>
      <c r="H214" s="31">
        <f t="shared" si="3"/>
        <v>-344657059155291.69</v>
      </c>
    </row>
    <row r="215" spans="1:8">
      <c r="A215" s="2">
        <v>41578</v>
      </c>
      <c r="B215">
        <v>12568.48</v>
      </c>
      <c r="C215">
        <v>12456.34</v>
      </c>
      <c r="D215">
        <v>5202.4630414746553</v>
      </c>
      <c r="E215" s="31">
        <v>27065621.69790972</v>
      </c>
      <c r="F215">
        <v>140807896577.90982</v>
      </c>
      <c r="G215" s="31">
        <v>732547877894361.5</v>
      </c>
      <c r="H215" s="31">
        <f t="shared" si="3"/>
        <v>-366273938947180.75</v>
      </c>
    </row>
    <row r="216" spans="1:8">
      <c r="A216" s="2">
        <v>41607</v>
      </c>
      <c r="B216">
        <v>12572.04</v>
      </c>
      <c r="C216">
        <v>12568.48</v>
      </c>
      <c r="D216">
        <v>5314.6030414746547</v>
      </c>
      <c r="E216" s="31">
        <v>28245005.488451649</v>
      </c>
      <c r="F216">
        <v>150110992075.39346</v>
      </c>
      <c r="G216" s="31">
        <v>797780335042663.87</v>
      </c>
      <c r="H216" s="31">
        <f t="shared" si="3"/>
        <v>-398890167521331.94</v>
      </c>
    </row>
    <row r="217" spans="1:8">
      <c r="A217" s="2">
        <v>41639</v>
      </c>
      <c r="B217">
        <v>12853.63</v>
      </c>
      <c r="C217">
        <v>12572.04</v>
      </c>
      <c r="D217">
        <v>5318.163041474656</v>
      </c>
      <c r="E217" s="31">
        <v>28282858.135706965</v>
      </c>
      <c r="F217">
        <v>150412850844.58755</v>
      </c>
      <c r="G217" s="31">
        <v>799920064324525.62</v>
      </c>
      <c r="H217" s="31">
        <f t="shared" si="3"/>
        <v>-399960032162262.81</v>
      </c>
    </row>
    <row r="218" spans="1:8">
      <c r="A218" s="2">
        <v>41670</v>
      </c>
      <c r="B218">
        <v>12456.34</v>
      </c>
      <c r="C218">
        <v>12669.51</v>
      </c>
      <c r="D218">
        <v>5415.6330414746553</v>
      </c>
      <c r="E218" s="31">
        <v>29329081.239912026</v>
      </c>
      <c r="F218">
        <v>158835541438.96201</v>
      </c>
      <c r="G218" s="31">
        <v>860195006377359.5</v>
      </c>
      <c r="H218" s="31">
        <f t="shared" si="3"/>
        <v>-430097503188679.75</v>
      </c>
    </row>
    <row r="219" spans="1:8">
      <c r="A219" s="2">
        <v>41698</v>
      </c>
      <c r="B219">
        <v>12669.51</v>
      </c>
      <c r="C219">
        <v>12853.63</v>
      </c>
      <c r="D219">
        <v>5599.7530414746543</v>
      </c>
      <c r="E219" s="31">
        <v>31357234.125504643</v>
      </c>
      <c r="F219">
        <v>175592767166.52744</v>
      </c>
      <c r="G219" s="31">
        <v>983276132001712.87</v>
      </c>
      <c r="H219" s="31">
        <f t="shared" si="3"/>
        <v>-491638066000856.44</v>
      </c>
    </row>
  </sheetData>
  <pageMargins left="0.7" right="0.7" top="0.75" bottom="0.75" header="0.3" footer="0.3"/>
  <legacyDrawing r:id="rId1"/>
  <controls>
    <control shapeId="3073" r:id="rId2" name="CommandButton1"/>
  </controls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R25"/>
  <sheetViews>
    <sheetView showGridLines="0" topLeftCell="A3" workbookViewId="0"/>
  </sheetViews>
  <sheetFormatPr baseColWidth="10" defaultRowHeight="15"/>
  <cols>
    <col min="1" max="1" width="2.28515625" customWidth="1"/>
    <col min="2" max="2" width="7.28515625" customWidth="1"/>
    <col min="3" max="3" width="10" bestFit="1" customWidth="1"/>
    <col min="4" max="4" width="13.5703125" bestFit="1" customWidth="1"/>
    <col min="5" max="5" width="12.7109375" bestFit="1" customWidth="1"/>
    <col min="6" max="6" width="7.42578125" bestFit="1" customWidth="1"/>
    <col min="7" max="7" width="12" bestFit="1" customWidth="1"/>
  </cols>
  <sheetData>
    <row r="1" spans="1:18">
      <c r="A1" s="33" t="s">
        <v>23</v>
      </c>
    </row>
    <row r="2" spans="1:18">
      <c r="A2" s="33" t="s">
        <v>24</v>
      </c>
    </row>
    <row r="3" spans="1:18">
      <c r="A3" s="33" t="s">
        <v>25</v>
      </c>
      <c r="R3">
        <f>{100;100;0.000001;0.05;FALSE;FALSE;FALSE;1;1;1;0.0001;FALSE}</f>
        <v>100</v>
      </c>
    </row>
    <row r="6" spans="1:18" ht="15.75" thickBot="1">
      <c r="A6" t="s">
        <v>26</v>
      </c>
    </row>
    <row r="7" spans="1:18" ht="15.75" thickBot="1">
      <c r="B7" s="35" t="s">
        <v>27</v>
      </c>
      <c r="C7" s="35" t="s">
        <v>28</v>
      </c>
      <c r="D7" s="35" t="s">
        <v>29</v>
      </c>
      <c r="E7" s="35" t="s">
        <v>30</v>
      </c>
    </row>
    <row r="8" spans="1:18" ht="15.75" thickBot="1">
      <c r="B8" s="34" t="s">
        <v>37</v>
      </c>
      <c r="C8" s="34" t="s">
        <v>11</v>
      </c>
      <c r="D8" s="37"/>
      <c r="E8" s="37">
        <v>-14.312551980460656</v>
      </c>
    </row>
    <row r="11" spans="1:18" ht="15.75" thickBot="1">
      <c r="A11" t="s">
        <v>31</v>
      </c>
    </row>
    <row r="12" spans="1:18" ht="15.75" thickBot="1">
      <c r="B12" s="35" t="s">
        <v>27</v>
      </c>
      <c r="C12" s="35" t="s">
        <v>28</v>
      </c>
      <c r="D12" s="35" t="s">
        <v>29</v>
      </c>
      <c r="E12" s="35" t="s">
        <v>30</v>
      </c>
    </row>
    <row r="13" spans="1:18">
      <c r="B13" s="36" t="s">
        <v>38</v>
      </c>
      <c r="C13" s="36" t="s">
        <v>39</v>
      </c>
      <c r="D13" s="38">
        <v>9.6469818256979638E-3</v>
      </c>
      <c r="E13" s="38">
        <v>9.6469818256979638E-3</v>
      </c>
    </row>
    <row r="14" spans="1:18">
      <c r="B14" s="36" t="s">
        <v>40</v>
      </c>
      <c r="C14" s="36" t="s">
        <v>41</v>
      </c>
      <c r="D14" s="39">
        <v>1</v>
      </c>
      <c r="E14" s="39">
        <v>1</v>
      </c>
    </row>
    <row r="15" spans="1:18" ht="15.75" thickBot="1">
      <c r="B15" s="34" t="s">
        <v>42</v>
      </c>
      <c r="C15" s="34" t="s">
        <v>43</v>
      </c>
      <c r="D15" s="37">
        <v>0.77414882371700089</v>
      </c>
      <c r="E15" s="37">
        <v>0.77414882371700089</v>
      </c>
    </row>
    <row r="18" spans="1:7" ht="15.75" thickBot="1">
      <c r="A18" t="s">
        <v>32</v>
      </c>
    </row>
    <row r="19" spans="1:7" ht="15.75" thickBot="1">
      <c r="B19" s="35" t="s">
        <v>27</v>
      </c>
      <c r="C19" s="35" t="s">
        <v>28</v>
      </c>
      <c r="D19" s="35" t="s">
        <v>33</v>
      </c>
      <c r="E19" s="35" t="s">
        <v>34</v>
      </c>
      <c r="F19" s="35" t="s">
        <v>35</v>
      </c>
      <c r="G19" s="35" t="s">
        <v>36</v>
      </c>
    </row>
    <row r="20" spans="1:7">
      <c r="B20" s="36" t="s">
        <v>38</v>
      </c>
      <c r="C20" s="36" t="s">
        <v>39</v>
      </c>
      <c r="D20" s="38">
        <v>9.6469818256979638E-3</v>
      </c>
      <c r="E20" s="36" t="s">
        <v>44</v>
      </c>
      <c r="F20" s="36" t="s">
        <v>45</v>
      </c>
      <c r="G20" s="36">
        <v>0.99035301817430199</v>
      </c>
    </row>
    <row r="21" spans="1:7">
      <c r="B21" s="36" t="s">
        <v>40</v>
      </c>
      <c r="C21" s="36" t="s">
        <v>41</v>
      </c>
      <c r="D21" s="39">
        <v>1</v>
      </c>
      <c r="E21" s="36" t="s">
        <v>46</v>
      </c>
      <c r="F21" s="36" t="s">
        <v>47</v>
      </c>
      <c r="G21" s="36">
        <v>0</v>
      </c>
    </row>
    <row r="22" spans="1:7">
      <c r="B22" s="36" t="s">
        <v>42</v>
      </c>
      <c r="C22" s="36" t="s">
        <v>43</v>
      </c>
      <c r="D22" s="39">
        <v>0.77414882371700089</v>
      </c>
      <c r="E22" s="36" t="s">
        <v>48</v>
      </c>
      <c r="F22" s="36" t="s">
        <v>45</v>
      </c>
      <c r="G22" s="36">
        <v>0.22585117628299911</v>
      </c>
    </row>
    <row r="23" spans="1:7">
      <c r="B23" s="36" t="s">
        <v>38</v>
      </c>
      <c r="C23" s="36" t="s">
        <v>39</v>
      </c>
      <c r="D23" s="38">
        <v>9.6469818256979638E-3</v>
      </c>
      <c r="E23" s="36" t="s">
        <v>49</v>
      </c>
      <c r="F23" s="36" t="s">
        <v>45</v>
      </c>
      <c r="G23" s="38">
        <v>9.6469818256979638E-3</v>
      </c>
    </row>
    <row r="24" spans="1:7">
      <c r="B24" s="36" t="s">
        <v>40</v>
      </c>
      <c r="C24" s="36" t="s">
        <v>41</v>
      </c>
      <c r="D24" s="39">
        <v>1</v>
      </c>
      <c r="E24" s="36" t="s">
        <v>50</v>
      </c>
      <c r="F24" s="36" t="s">
        <v>45</v>
      </c>
      <c r="G24" s="39">
        <v>1</v>
      </c>
    </row>
    <row r="25" spans="1:7" ht="15.75" thickBot="1">
      <c r="B25" s="34" t="s">
        <v>42</v>
      </c>
      <c r="C25" s="34" t="s">
        <v>43</v>
      </c>
      <c r="D25" s="37">
        <v>0.77414882371700089</v>
      </c>
      <c r="E25" s="34" t="s">
        <v>51</v>
      </c>
      <c r="F25" s="34" t="s">
        <v>45</v>
      </c>
      <c r="G25" s="37">
        <v>0.77414882371700089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sheet1</vt:lpstr>
      <vt:lpstr>Sheet2</vt:lpstr>
      <vt:lpstr>Sheet3</vt:lpstr>
      <vt:lpstr>sheet4</vt:lpstr>
      <vt:lpstr>sheet5</vt:lpstr>
      <vt:lpstr>sheet6</vt:lpstr>
      <vt:lpstr>Rapport des réponses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Tania</dc:creator>
  <cp:lastModifiedBy>ordi</cp:lastModifiedBy>
  <dcterms:created xsi:type="dcterms:W3CDTF">2015-05-02T13:43:55Z</dcterms:created>
  <dcterms:modified xsi:type="dcterms:W3CDTF">2015-05-04T10:35:35Z</dcterms:modified>
</cp:coreProperties>
</file>