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vofr1\Desktop\Junk\"/>
    </mc:Choice>
  </mc:AlternateContent>
  <bookViews>
    <workbookView xWindow="0" yWindow="0" windowWidth="21570" windowHeight="10245"/>
  </bookViews>
  <sheets>
    <sheet name="Avril" sheetId="2" r:id="rId1"/>
    <sheet name="Feuil3" sheetId="4" r:id="rId2"/>
    <sheet name="Données" sheetId="3" r:id="rId3"/>
  </sheets>
  <externalReferences>
    <externalReference r:id="rId4"/>
  </externalReferences>
  <definedNames>
    <definedName name="An">'[1]Récap annuel'!$A$1</definedName>
    <definedName name="date">Avril!$C$4:$M$4</definedName>
    <definedName name="début">Avril!#REF!</definedName>
    <definedName name="F">Avril!$B$5:$M$5</definedName>
    <definedName name="fin">Avril!#REF!</definedName>
    <definedName name="Personnels">Données!$E$2:$E$58</definedName>
    <definedName name="_xlnm.Print_Area" localSheetId="1">Feuil3!$A$1:$DQ$50</definedName>
  </definedNames>
  <calcPr calcId="152511"/>
</workbook>
</file>

<file path=xl/calcChain.xml><?xml version="1.0" encoding="utf-8"?>
<calcChain xmlns="http://schemas.openxmlformats.org/spreadsheetml/2006/main">
  <c r="N6" i="2" l="1"/>
  <c r="X6" i="2"/>
  <c r="W6" i="2"/>
  <c r="V6" i="2"/>
  <c r="U6" i="2"/>
  <c r="T6" i="2"/>
  <c r="S6" i="2"/>
  <c r="S7" i="2"/>
  <c r="R6" i="2"/>
  <c r="Q6" i="2"/>
  <c r="Q7" i="2"/>
  <c r="O6" i="2"/>
  <c r="B15" i="2"/>
  <c r="I27" i="2" l="1"/>
  <c r="G26" i="2" l="1"/>
  <c r="G25" i="2"/>
  <c r="G24" i="2"/>
  <c r="G23" i="2"/>
  <c r="G22" i="2"/>
  <c r="G21" i="2"/>
  <c r="G20" i="2"/>
  <c r="G19" i="2"/>
  <c r="G18" i="2"/>
  <c r="E25" i="2"/>
  <c r="E26" i="2"/>
  <c r="C24" i="2"/>
  <c r="C25" i="2"/>
  <c r="C26" i="2"/>
  <c r="E23" i="2"/>
  <c r="E24" i="2"/>
  <c r="E22" i="2"/>
  <c r="E21" i="2"/>
  <c r="E20" i="2"/>
  <c r="E19" i="2"/>
  <c r="E18" i="2"/>
  <c r="C23" i="2"/>
  <c r="C22" i="2"/>
  <c r="G17" i="2"/>
  <c r="G16" i="2"/>
  <c r="Q27" i="2"/>
  <c r="C17" i="2"/>
  <c r="K16" i="2"/>
  <c r="I16" i="2"/>
  <c r="C16" i="2"/>
  <c r="C18" i="2" s="1"/>
  <c r="X15" i="2"/>
  <c r="W15" i="2"/>
  <c r="V15" i="2"/>
  <c r="U15" i="2"/>
  <c r="T15" i="2"/>
  <c r="S15" i="2"/>
  <c r="R15" i="2"/>
  <c r="Q15" i="2"/>
  <c r="P15" i="2"/>
  <c r="O15" i="2"/>
  <c r="N15" i="2"/>
  <c r="X13" i="2"/>
  <c r="W13" i="2"/>
  <c r="V13" i="2"/>
  <c r="U13" i="2"/>
  <c r="T13" i="2"/>
  <c r="S13" i="2"/>
  <c r="R13" i="2"/>
  <c r="Q13" i="2"/>
  <c r="P13" i="2"/>
  <c r="O13" i="2"/>
  <c r="N13" i="2"/>
  <c r="X12" i="2"/>
  <c r="W12" i="2"/>
  <c r="V12" i="2"/>
  <c r="U12" i="2"/>
  <c r="T12" i="2"/>
  <c r="S12" i="2"/>
  <c r="R12" i="2"/>
  <c r="Q12" i="2"/>
  <c r="P12" i="2"/>
  <c r="O12" i="2"/>
  <c r="N12" i="2"/>
  <c r="X11" i="2"/>
  <c r="W11" i="2"/>
  <c r="V11" i="2"/>
  <c r="U11" i="2"/>
  <c r="T11" i="2"/>
  <c r="S11" i="2"/>
  <c r="R11" i="2"/>
  <c r="Q11" i="2"/>
  <c r="P11" i="2"/>
  <c r="O11" i="2"/>
  <c r="N11" i="2"/>
  <c r="X10" i="2"/>
  <c r="W10" i="2"/>
  <c r="V10" i="2"/>
  <c r="U10" i="2"/>
  <c r="T10" i="2"/>
  <c r="S10" i="2"/>
  <c r="R10" i="2"/>
  <c r="Q10" i="2"/>
  <c r="P10" i="2"/>
  <c r="O10" i="2"/>
  <c r="N10" i="2"/>
  <c r="X9" i="2"/>
  <c r="W9" i="2"/>
  <c r="V9" i="2"/>
  <c r="U9" i="2"/>
  <c r="T9" i="2"/>
  <c r="S9" i="2"/>
  <c r="R9" i="2"/>
  <c r="Q9" i="2"/>
  <c r="P9" i="2"/>
  <c r="O9" i="2"/>
  <c r="N9" i="2"/>
  <c r="X8" i="2"/>
  <c r="W8" i="2"/>
  <c r="V8" i="2"/>
  <c r="U8" i="2"/>
  <c r="T8" i="2"/>
  <c r="S8" i="2"/>
  <c r="R8" i="2"/>
  <c r="Q8" i="2"/>
  <c r="P8" i="2"/>
  <c r="O8" i="2"/>
  <c r="N8" i="2"/>
  <c r="X7" i="2"/>
  <c r="W7" i="2"/>
  <c r="V7" i="2"/>
  <c r="U7" i="2"/>
  <c r="T7" i="2"/>
  <c r="R7" i="2"/>
  <c r="P7" i="2"/>
  <c r="O7" i="2"/>
  <c r="N7" i="2"/>
  <c r="P6" i="2"/>
  <c r="G4" i="2"/>
  <c r="C4" i="2"/>
  <c r="E17" i="2"/>
  <c r="E16" i="2"/>
  <c r="B14" i="2"/>
  <c r="E27" i="2" l="1"/>
  <c r="G27" i="2"/>
  <c r="C20" i="2"/>
  <c r="C19" i="2"/>
  <c r="C21" i="2" s="1"/>
  <c r="DF10" i="4"/>
  <c r="D40" i="4"/>
  <c r="D38" i="4"/>
  <c r="B27" i="2"/>
  <c r="B26" i="2"/>
  <c r="B25" i="2"/>
  <c r="B24" i="2"/>
  <c r="B23" i="2"/>
  <c r="B22" i="2"/>
  <c r="B21" i="2"/>
  <c r="B20" i="2"/>
  <c r="B19" i="2"/>
  <c r="B18" i="2"/>
  <c r="B17" i="2"/>
  <c r="B16" i="2"/>
  <c r="DF37" i="4"/>
  <c r="DG37" i="4"/>
  <c r="DH37" i="4"/>
  <c r="DI37" i="4"/>
  <c r="DJ37" i="4"/>
  <c r="DK37" i="4"/>
  <c r="BL4" i="4"/>
  <c r="C27" i="2" l="1"/>
  <c r="DL37" i="4"/>
  <c r="DN37" i="4"/>
  <c r="DO37" i="4"/>
  <c r="DM37" i="4"/>
  <c r="DP37" i="4"/>
  <c r="DF7" i="4"/>
  <c r="DD4" i="4"/>
  <c r="DK48" i="4"/>
  <c r="DK36" i="4"/>
  <c r="DK35" i="4"/>
  <c r="DK34" i="4"/>
  <c r="DK33" i="4"/>
  <c r="DK32" i="4"/>
  <c r="DK31" i="4"/>
  <c r="DK30" i="4"/>
  <c r="DK29" i="4"/>
  <c r="DK28" i="4"/>
  <c r="DK27" i="4"/>
  <c r="DK26" i="4"/>
  <c r="DK25" i="4"/>
  <c r="DK24" i="4"/>
  <c r="DK23" i="4"/>
  <c r="DK22" i="4"/>
  <c r="DK21" i="4"/>
  <c r="DK20" i="4"/>
  <c r="DK19" i="4"/>
  <c r="DK18" i="4"/>
  <c r="DK17" i="4"/>
  <c r="DK16" i="4"/>
  <c r="DK15" i="4"/>
  <c r="DK14" i="4"/>
  <c r="DK13" i="4"/>
  <c r="DK12" i="4"/>
  <c r="DK11" i="4"/>
  <c r="DK10" i="4"/>
  <c r="DK9" i="4"/>
  <c r="DK8" i="4"/>
  <c r="DJ48" i="4"/>
  <c r="DJ36" i="4"/>
  <c r="DJ35" i="4"/>
  <c r="DJ34" i="4"/>
  <c r="DJ33" i="4"/>
  <c r="DJ32" i="4"/>
  <c r="DJ31" i="4"/>
  <c r="DJ30" i="4"/>
  <c r="DJ29" i="4"/>
  <c r="DJ28" i="4"/>
  <c r="DJ27" i="4"/>
  <c r="DJ26" i="4"/>
  <c r="DJ25" i="4"/>
  <c r="DJ24" i="4"/>
  <c r="DJ23" i="4"/>
  <c r="DJ22" i="4"/>
  <c r="DJ21" i="4"/>
  <c r="DJ20" i="4"/>
  <c r="DJ19" i="4"/>
  <c r="DJ18" i="4"/>
  <c r="DJ17" i="4"/>
  <c r="DJ16" i="4"/>
  <c r="DJ15" i="4"/>
  <c r="DJ14" i="4"/>
  <c r="DJ13" i="4"/>
  <c r="DJ12" i="4"/>
  <c r="DJ11" i="4"/>
  <c r="DJ10" i="4"/>
  <c r="DJ9" i="4"/>
  <c r="DJ8" i="4"/>
  <c r="DI48" i="4"/>
  <c r="DI36" i="4"/>
  <c r="DI35" i="4"/>
  <c r="DI34" i="4"/>
  <c r="DI33" i="4"/>
  <c r="DI32" i="4"/>
  <c r="DI31" i="4"/>
  <c r="DI30" i="4"/>
  <c r="DI29" i="4"/>
  <c r="DI28" i="4"/>
  <c r="DI27" i="4"/>
  <c r="DI26" i="4"/>
  <c r="DI25" i="4"/>
  <c r="DI24" i="4"/>
  <c r="DI23" i="4"/>
  <c r="DI22" i="4"/>
  <c r="DI21" i="4"/>
  <c r="DI20" i="4"/>
  <c r="DI19" i="4"/>
  <c r="DI18" i="4"/>
  <c r="DI17" i="4"/>
  <c r="DI16" i="4"/>
  <c r="DI15" i="4"/>
  <c r="DI14" i="4"/>
  <c r="DI13" i="4"/>
  <c r="DI12" i="4"/>
  <c r="DI11" i="4"/>
  <c r="DI10" i="4"/>
  <c r="DI9" i="4"/>
  <c r="DI8" i="4"/>
  <c r="DH48" i="4"/>
  <c r="DH36" i="4"/>
  <c r="DH35" i="4"/>
  <c r="DH34" i="4"/>
  <c r="DH33" i="4"/>
  <c r="DH32" i="4"/>
  <c r="DH31" i="4"/>
  <c r="DH30" i="4"/>
  <c r="DH29" i="4"/>
  <c r="DH28" i="4"/>
  <c r="DH27" i="4"/>
  <c r="DH26" i="4"/>
  <c r="DH25" i="4"/>
  <c r="DH24" i="4"/>
  <c r="DH23" i="4"/>
  <c r="DH22" i="4"/>
  <c r="DH21" i="4"/>
  <c r="DH20" i="4"/>
  <c r="DH19" i="4"/>
  <c r="DH18" i="4"/>
  <c r="DH17" i="4"/>
  <c r="DH16" i="4"/>
  <c r="DH15" i="4"/>
  <c r="DH14" i="4"/>
  <c r="DH13" i="4"/>
  <c r="DH12" i="4"/>
  <c r="DH11" i="4"/>
  <c r="DH10" i="4"/>
  <c r="DH9" i="4"/>
  <c r="DH8" i="4"/>
  <c r="DG48" i="4"/>
  <c r="DG36" i="4"/>
  <c r="DG35" i="4"/>
  <c r="DG34" i="4"/>
  <c r="DG33" i="4"/>
  <c r="DG32" i="4"/>
  <c r="DG31" i="4"/>
  <c r="DG30" i="4"/>
  <c r="DG29" i="4"/>
  <c r="DG28" i="4"/>
  <c r="DG27" i="4"/>
  <c r="DG26" i="4"/>
  <c r="DG25" i="4"/>
  <c r="DG24" i="4"/>
  <c r="DG23" i="4"/>
  <c r="DG22" i="4"/>
  <c r="DG21" i="4"/>
  <c r="DG20" i="4"/>
  <c r="DG19" i="4"/>
  <c r="DG18" i="4"/>
  <c r="DG17" i="4"/>
  <c r="DG16" i="4"/>
  <c r="DG15" i="4"/>
  <c r="DG14" i="4"/>
  <c r="DG13" i="4"/>
  <c r="DG12" i="4"/>
  <c r="DG11" i="4"/>
  <c r="DG10" i="4"/>
  <c r="DG9" i="4"/>
  <c r="DG8" i="4"/>
  <c r="DK7" i="4"/>
  <c r="DJ7" i="4"/>
  <c r="DI7" i="4"/>
  <c r="DH7" i="4"/>
  <c r="DG7" i="4"/>
  <c r="DF48" i="4"/>
  <c r="DF36" i="4"/>
  <c r="DF35" i="4"/>
  <c r="DF34" i="4"/>
  <c r="DF33" i="4"/>
  <c r="DF32" i="4"/>
  <c r="DF31" i="4"/>
  <c r="DF30" i="4"/>
  <c r="DF29" i="4"/>
  <c r="DF28" i="4"/>
  <c r="DF27" i="4"/>
  <c r="DF26" i="4"/>
  <c r="DF25" i="4"/>
  <c r="DF24" i="4"/>
  <c r="DF23" i="4"/>
  <c r="DF22" i="4"/>
  <c r="DF21" i="4"/>
  <c r="DF20" i="4"/>
  <c r="DF19" i="4"/>
  <c r="DF18" i="4"/>
  <c r="DF17" i="4"/>
  <c r="DF16" i="4"/>
  <c r="DF15" i="4"/>
  <c r="DF14" i="4"/>
  <c r="DF13" i="4"/>
  <c r="DF12" i="4"/>
  <c r="DF11" i="4"/>
  <c r="DF9" i="4"/>
  <c r="DF8" i="4"/>
  <c r="V27" i="2"/>
  <c r="U27" i="2"/>
  <c r="T27" i="2"/>
  <c r="O27" i="2"/>
  <c r="P27" i="2"/>
  <c r="R27" i="2"/>
  <c r="DB4" i="4"/>
  <c r="CZ4" i="4"/>
  <c r="CX4" i="4"/>
  <c r="CV4" i="4"/>
  <c r="CT4" i="4"/>
  <c r="CR4" i="4"/>
  <c r="CP4" i="4"/>
  <c r="CN4" i="4"/>
  <c r="CL4" i="4"/>
  <c r="CJ4" i="4"/>
  <c r="CH4" i="4"/>
  <c r="CF4" i="4"/>
  <c r="CD4" i="4"/>
  <c r="CB4" i="4"/>
  <c r="BZ4" i="4"/>
  <c r="BX4" i="4"/>
  <c r="BV4" i="4"/>
  <c r="BT4" i="4"/>
  <c r="BR4" i="4"/>
  <c r="BP4" i="4"/>
  <c r="BN4" i="4"/>
  <c r="BJ4" i="4"/>
  <c r="BH4" i="4"/>
  <c r="BF4" i="4"/>
  <c r="BD4" i="4"/>
  <c r="BB4" i="4"/>
  <c r="AZ4" i="4"/>
  <c r="AX4" i="4"/>
  <c r="AV4" i="4"/>
  <c r="AT4" i="4"/>
  <c r="AR4" i="4"/>
  <c r="AP4" i="4"/>
  <c r="AN4" i="4"/>
  <c r="AL4" i="4"/>
  <c r="AJ4" i="4"/>
  <c r="AH4" i="4"/>
  <c r="AF4" i="4"/>
  <c r="AD4" i="4"/>
  <c r="AB4" i="4"/>
  <c r="Z4" i="4"/>
  <c r="X4" i="4"/>
  <c r="V4" i="4"/>
  <c r="T4" i="4"/>
  <c r="R4" i="4"/>
  <c r="P4" i="4"/>
  <c r="N4" i="4"/>
  <c r="L4" i="4"/>
  <c r="J4" i="4"/>
  <c r="H4" i="4"/>
  <c r="F4" i="4"/>
  <c r="D4" i="4"/>
  <c r="X27" i="2"/>
  <c r="W27" i="2"/>
  <c r="S27" i="2"/>
  <c r="N27" i="2"/>
  <c r="DP19" i="4" l="1"/>
  <c r="DM23" i="4"/>
  <c r="DP27" i="4"/>
  <c r="DP31" i="4"/>
  <c r="DP35" i="4"/>
  <c r="DP13" i="4"/>
  <c r="DP21" i="4"/>
  <c r="DP25" i="4"/>
  <c r="DP29" i="4"/>
  <c r="DP33" i="4"/>
  <c r="DP17" i="4"/>
  <c r="DP48" i="4"/>
  <c r="DN10" i="4"/>
  <c r="DP14" i="4"/>
  <c r="DP18" i="4"/>
  <c r="DN22" i="4"/>
  <c r="DP26" i="4"/>
  <c r="DP30" i="4"/>
  <c r="DO34" i="4"/>
  <c r="DL31" i="4"/>
  <c r="DO31" i="4"/>
  <c r="DP8" i="4"/>
  <c r="DM28" i="4"/>
  <c r="DP32" i="4"/>
  <c r="DP36" i="4"/>
  <c r="DL35" i="4"/>
  <c r="DM35" i="4"/>
  <c r="DN35" i="4"/>
  <c r="DO35" i="4"/>
  <c r="DM31" i="4"/>
  <c r="DL13" i="4"/>
  <c r="DM13" i="4"/>
  <c r="DN13" i="4"/>
  <c r="DO13" i="4"/>
  <c r="DN31" i="4"/>
  <c r="DP23" i="4"/>
  <c r="DL21" i="4"/>
  <c r="DM21" i="4"/>
  <c r="DN21" i="4"/>
  <c r="DO21" i="4"/>
  <c r="DP34" i="4"/>
  <c r="DM20" i="4"/>
  <c r="DL14" i="4"/>
  <c r="DL25" i="4"/>
  <c r="DL32" i="4"/>
  <c r="DL36" i="4"/>
  <c r="DM14" i="4"/>
  <c r="DM25" i="4"/>
  <c r="DM32" i="4"/>
  <c r="DM36" i="4"/>
  <c r="DN14" i="4"/>
  <c r="DN25" i="4"/>
  <c r="DN32" i="4"/>
  <c r="DN36" i="4"/>
  <c r="DO14" i="4"/>
  <c r="DO25" i="4"/>
  <c r="DO32" i="4"/>
  <c r="DO36" i="4"/>
  <c r="DN9" i="4"/>
  <c r="DL17" i="4"/>
  <c r="DL26" i="4"/>
  <c r="DL33" i="4"/>
  <c r="DL48" i="4"/>
  <c r="DM17" i="4"/>
  <c r="DM26" i="4"/>
  <c r="DM33" i="4"/>
  <c r="DM48" i="4"/>
  <c r="DN17" i="4"/>
  <c r="DN26" i="4"/>
  <c r="DN33" i="4"/>
  <c r="DN48" i="4"/>
  <c r="DO17" i="4"/>
  <c r="DO26" i="4"/>
  <c r="DO33" i="4"/>
  <c r="DO48" i="4"/>
  <c r="DM22" i="4"/>
  <c r="DL8" i="4"/>
  <c r="DL18" i="4"/>
  <c r="DL29" i="4"/>
  <c r="DL34" i="4"/>
  <c r="DM8" i="4"/>
  <c r="DM18" i="4"/>
  <c r="DM29" i="4"/>
  <c r="DM34" i="4"/>
  <c r="DN8" i="4"/>
  <c r="DN18" i="4"/>
  <c r="DN29" i="4"/>
  <c r="DN34" i="4"/>
  <c r="DO8" i="4"/>
  <c r="DO18" i="4"/>
  <c r="DO29" i="4"/>
  <c r="DL7" i="4"/>
  <c r="DP9" i="4"/>
  <c r="DM9" i="4"/>
  <c r="DO9" i="4"/>
  <c r="DL9" i="4"/>
  <c r="DO16" i="4"/>
  <c r="DL16" i="4"/>
  <c r="DN16" i="4"/>
  <c r="DP16" i="4"/>
  <c r="DM16" i="4"/>
  <c r="DN15" i="4"/>
  <c r="DM15" i="4"/>
  <c r="DP20" i="4"/>
  <c r="DO23" i="4"/>
  <c r="DN23" i="4"/>
  <c r="DL23" i="4"/>
  <c r="DL27" i="4"/>
  <c r="DM27" i="4"/>
  <c r="DN27" i="4"/>
  <c r="DO27" i="4"/>
  <c r="DO30" i="4"/>
  <c r="DM30" i="4"/>
  <c r="DN30" i="4"/>
  <c r="DL30" i="4"/>
  <c r="DO28" i="4"/>
  <c r="DL28" i="4"/>
  <c r="DN28" i="4"/>
  <c r="DP28" i="4"/>
  <c r="DL22" i="4"/>
  <c r="DP22" i="4"/>
  <c r="DO22" i="4"/>
  <c r="DL19" i="4"/>
  <c r="DM19" i="4"/>
  <c r="DN19" i="4"/>
  <c r="DO19" i="4"/>
  <c r="DN20" i="4"/>
  <c r="DL20" i="4"/>
  <c r="DO20" i="4"/>
  <c r="DP24" i="4"/>
  <c r="DO24" i="4"/>
  <c r="DL24" i="4"/>
  <c r="DM24" i="4"/>
  <c r="DN24" i="4"/>
  <c r="DL15" i="4"/>
  <c r="DP15" i="4"/>
  <c r="DO15" i="4"/>
  <c r="DO12" i="4"/>
  <c r="DP11" i="4"/>
  <c r="DL11" i="4"/>
  <c r="DM11" i="4"/>
  <c r="DN11" i="4"/>
  <c r="DO11" i="4"/>
  <c r="DO10" i="4"/>
  <c r="DL10" i="4"/>
  <c r="DP10" i="4"/>
  <c r="DM10" i="4"/>
  <c r="DP12" i="4"/>
  <c r="DM12" i="4"/>
  <c r="DL12" i="4"/>
  <c r="DN12" i="4"/>
  <c r="DP7" i="4"/>
  <c r="DO7" i="4"/>
  <c r="DN7" i="4"/>
  <c r="DM7" i="4"/>
  <c r="B13" i="2"/>
  <c r="B12" i="2"/>
  <c r="B11" i="2"/>
  <c r="B10" i="2"/>
  <c r="B9" i="2"/>
  <c r="B8" i="2"/>
  <c r="B7" i="2"/>
  <c r="B6" i="2"/>
  <c r="E4" i="2"/>
  <c r="I4" i="2"/>
  <c r="K4" i="2"/>
  <c r="B33" i="3"/>
  <c r="B32" i="3"/>
  <c r="B31" i="3"/>
  <c r="B30" i="3"/>
  <c r="B29" i="3"/>
  <c r="B26" i="3"/>
  <c r="B23" i="3"/>
  <c r="B25" i="3" s="1"/>
  <c r="B21" i="3"/>
  <c r="B27" i="3" l="1"/>
  <c r="B28" i="3"/>
  <c r="B24" i="3"/>
  <c r="K5" i="2" l="1"/>
  <c r="I5" i="2"/>
  <c r="G5" i="2"/>
  <c r="K27" i="2"/>
</calcChain>
</file>

<file path=xl/sharedStrings.xml><?xml version="1.0" encoding="utf-8"?>
<sst xmlns="http://schemas.openxmlformats.org/spreadsheetml/2006/main" count="202" uniqueCount="80">
  <si>
    <t>NOM Prénom</t>
  </si>
  <si>
    <t>MOIS</t>
  </si>
  <si>
    <t>Personnels :</t>
  </si>
  <si>
    <t>Janvier</t>
  </si>
  <si>
    <t>Février</t>
  </si>
  <si>
    <t>Type d'absences</t>
  </si>
  <si>
    <t>Mars</t>
  </si>
  <si>
    <t>Avril</t>
  </si>
  <si>
    <t>Présent</t>
  </si>
  <si>
    <t>Mai</t>
  </si>
  <si>
    <t>Vacances</t>
  </si>
  <si>
    <t>Juin</t>
  </si>
  <si>
    <t>Vacances - Demi-journée</t>
  </si>
  <si>
    <t>Juillet</t>
  </si>
  <si>
    <t>Maladie</t>
  </si>
  <si>
    <t>Août</t>
  </si>
  <si>
    <t>Maladie - Demie-journée</t>
  </si>
  <si>
    <t>Septembre</t>
  </si>
  <si>
    <t>Crédit horaire</t>
  </si>
  <si>
    <t>Octobre</t>
  </si>
  <si>
    <t>Crédit horaire - Demie-journée</t>
  </si>
  <si>
    <t>Novembre</t>
  </si>
  <si>
    <t>ARTT</t>
  </si>
  <si>
    <t>Décembre</t>
  </si>
  <si>
    <t>ARTT - Demie-journée</t>
  </si>
  <si>
    <t>Obligations familiales</t>
  </si>
  <si>
    <t>Obligations familiales - Demie-journée</t>
  </si>
  <si>
    <t>Retraite progressive</t>
  </si>
  <si>
    <t>Formation</t>
  </si>
  <si>
    <t>Fériés de l'année</t>
  </si>
  <si>
    <t>Formation - Demie-journée</t>
  </si>
  <si>
    <t>Syndicat</t>
  </si>
  <si>
    <t>Syndicat - Demie-journée</t>
  </si>
  <si>
    <t>Congé paternité, maternité, parental</t>
  </si>
  <si>
    <t>Autres: Précisez.</t>
  </si>
  <si>
    <t>ANNÉES</t>
  </si>
  <si>
    <t>Autres</t>
  </si>
  <si>
    <t>Absent</t>
  </si>
  <si>
    <t>Présent - Demi-journée</t>
  </si>
  <si>
    <t>TOTAL DU MOIS</t>
  </si>
  <si>
    <t>avr</t>
  </si>
  <si>
    <t>Congés pat /mat / par</t>
  </si>
  <si>
    <t>F</t>
  </si>
  <si>
    <t>ASSUIDITÉ DU MOIS D'AVRIL</t>
  </si>
  <si>
    <t>V</t>
  </si>
  <si>
    <t>V/2</t>
  </si>
  <si>
    <t>M</t>
  </si>
  <si>
    <t>M/2</t>
  </si>
  <si>
    <t>C/2</t>
  </si>
  <si>
    <t>*</t>
  </si>
  <si>
    <t>/2</t>
  </si>
  <si>
    <t>Congés pat
 /mat / par</t>
  </si>
  <si>
    <t>Obligation familiale</t>
  </si>
  <si>
    <t>Congés pat /mat</t>
  </si>
  <si>
    <t>✓</t>
  </si>
  <si>
    <t>Att</t>
  </si>
  <si>
    <t>Of</t>
  </si>
  <si>
    <t>Sy</t>
  </si>
  <si>
    <t>Ma</t>
  </si>
  <si>
    <t>Va</t>
  </si>
  <si>
    <t>Au</t>
  </si>
  <si>
    <t>Fo</t>
  </si>
  <si>
    <t>Ch</t>
  </si>
  <si>
    <t>Retraite proCressive</t>
  </si>
  <si>
    <t>SyndiCat</t>
  </si>
  <si>
    <t>ConCés 
pat /mat</t>
  </si>
  <si>
    <t>Ret</t>
  </si>
  <si>
    <t>Contraintes de la journée</t>
  </si>
  <si>
    <t>va</t>
  </si>
  <si>
    <t>Obligations
familiales</t>
  </si>
  <si>
    <t>Par</t>
  </si>
  <si>
    <t>Pierre</t>
  </si>
  <si>
    <t>Jean</t>
  </si>
  <si>
    <t>Jacques</t>
  </si>
  <si>
    <t>Lucie</t>
  </si>
  <si>
    <t>Marie</t>
  </si>
  <si>
    <t>Normand</t>
  </si>
  <si>
    <t>Thérèse</t>
  </si>
  <si>
    <t>Simon</t>
  </si>
  <si>
    <t>Manon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</si>
</sst>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ddd"/>
    <numFmt numFmtId="165" formatCode="dd\ mmm"/>
    <numFmt numFmtId="166" formatCode="[$-F800]dddd\,\ mmmm\ dd\,\ yyyy"/>
    <numFmt numFmtId="167" formatCode="mmmm"/>
    <numFmt numFmtId="168" formatCode="00"/>
    <numFmt numFmtId="169" formatCode="mmm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Arial Narrow"/>
      <family val="2"/>
    </font>
    <font>
      <sz val="11"/>
      <color theme="1"/>
      <name val="Cambria"/>
      <family val="2"/>
      <scheme val="major"/>
    </font>
    <font>
      <sz val="11"/>
      <name val="Cambria"/>
      <family val="2"/>
      <scheme val="major"/>
    </font>
    <font>
      <b/>
      <i/>
      <sz val="11"/>
      <color theme="1"/>
      <name val="Cambria"/>
      <family val="2"/>
      <scheme val="major"/>
    </font>
    <font>
      <b/>
      <sz val="10"/>
      <name val="Cambria"/>
      <family val="2"/>
      <scheme val="major"/>
    </font>
    <font>
      <b/>
      <i/>
      <sz val="11"/>
      <name val="Cambria"/>
      <family val="2"/>
      <scheme val="major"/>
    </font>
    <font>
      <sz val="10"/>
      <name val="Cambria"/>
      <family val="2"/>
      <scheme val="major"/>
    </font>
    <font>
      <sz val="11"/>
      <name val="Cambria"/>
      <family val="1"/>
      <scheme val="major"/>
    </font>
    <font>
      <sz val="11"/>
      <color theme="1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8"/>
      <color theme="1"/>
      <name val="Calibri"/>
      <family val="2"/>
      <scheme val="minor"/>
    </font>
    <font>
      <sz val="72"/>
      <color theme="1"/>
      <name val="Calibri"/>
      <family val="2"/>
      <scheme val="minor"/>
    </font>
    <font>
      <b/>
      <sz val="11"/>
      <name val="Yu Gothic"/>
      <family val="2"/>
    </font>
    <font>
      <sz val="11"/>
      <name val="Yu Gothic"/>
      <family val="2"/>
    </font>
    <font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89">
    <border>
      <left/>
      <right/>
      <top/>
      <bottom/>
      <diagonal/>
    </border>
    <border>
      <left/>
      <right style="hair">
        <color auto="1"/>
      </right>
      <top style="thick">
        <color auto="1"/>
      </top>
      <bottom style="hair">
        <color auto="1"/>
      </bottom>
      <diagonal/>
    </border>
    <border>
      <left/>
      <right style="hair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/>
      <diagonal/>
    </border>
    <border>
      <left style="thick">
        <color auto="1"/>
      </left>
      <right style="medium">
        <color auto="1"/>
      </right>
      <top/>
      <bottom style="hair">
        <color auto="1"/>
      </bottom>
      <diagonal/>
    </border>
    <border>
      <left style="thick">
        <color auto="1"/>
      </left>
      <right style="medium">
        <color auto="1"/>
      </right>
      <top style="hair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/>
      <right style="hair">
        <color auto="1"/>
      </right>
      <top style="thin">
        <color indexed="64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/>
      <bottom/>
      <diagonal/>
    </border>
    <border>
      <left style="double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ck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thick">
        <color indexed="64"/>
      </top>
      <bottom/>
      <diagonal/>
    </border>
    <border>
      <left style="double">
        <color indexed="64"/>
      </left>
      <right/>
      <top style="thick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ck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ck">
        <color indexed="64"/>
      </right>
      <top/>
      <bottom style="double">
        <color indexed="64"/>
      </bottom>
      <diagonal/>
    </border>
    <border>
      <left style="thick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ck">
        <color auto="1"/>
      </left>
      <right style="medium">
        <color auto="1"/>
      </right>
      <top style="double">
        <color indexed="64"/>
      </top>
      <bottom/>
      <diagonal/>
    </border>
    <border>
      <left/>
      <right style="hair">
        <color auto="1"/>
      </right>
      <top style="hair">
        <color auto="1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/>
      <diagonal/>
    </border>
    <border>
      <left style="medium">
        <color auto="1"/>
      </left>
      <right/>
      <top style="hair">
        <color auto="1"/>
      </top>
      <bottom style="thin">
        <color indexed="64"/>
      </bottom>
      <diagonal/>
    </border>
    <border>
      <left/>
      <right style="hair">
        <color auto="1"/>
      </right>
      <top style="hair">
        <color auto="1"/>
      </top>
      <bottom style="thin">
        <color indexed="64"/>
      </bottom>
      <diagonal/>
    </border>
    <border>
      <left style="medium">
        <color auto="1"/>
      </left>
      <right/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/>
      <top style="thick">
        <color auto="1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double">
        <color indexed="64"/>
      </top>
      <bottom/>
      <diagonal/>
    </border>
    <border>
      <left style="hair">
        <color auto="1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hair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indexed="64"/>
      </right>
      <top style="hair">
        <color auto="1"/>
      </top>
      <bottom style="double">
        <color indexed="64"/>
      </bottom>
      <diagonal/>
    </border>
    <border>
      <left style="hair">
        <color auto="1"/>
      </left>
      <right style="thin">
        <color indexed="64"/>
      </right>
      <top style="medium">
        <color auto="1"/>
      </top>
      <bottom style="hair">
        <color auto="1"/>
      </bottom>
      <diagonal/>
    </border>
    <border>
      <left/>
      <right style="thin">
        <color indexed="64"/>
      </right>
      <top style="thick">
        <color auto="1"/>
      </top>
      <bottom style="hair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auto="1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hair">
        <color auto="1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163">
    <xf numFmtId="0" fontId="0" fillId="0" borderId="0" xfId="0"/>
    <xf numFmtId="0" fontId="2" fillId="0" borderId="0" xfId="0" applyFont="1"/>
    <xf numFmtId="0" fontId="1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5" fillId="0" borderId="0" xfId="0" applyFont="1"/>
    <xf numFmtId="0" fontId="7" fillId="0" borderId="12" xfId="0" applyFont="1" applyBorder="1" applyAlignment="1">
      <alignment horizontal="center"/>
    </xf>
    <xf numFmtId="0" fontId="4" fillId="0" borderId="13" xfId="0" applyFont="1" applyBorder="1"/>
    <xf numFmtId="0" fontId="4" fillId="0" borderId="14" xfId="0" applyFont="1" applyBorder="1"/>
    <xf numFmtId="0" fontId="4" fillId="0" borderId="15" xfId="0" applyFont="1" applyBorder="1" applyAlignment="1">
      <alignment horizontal="left"/>
    </xf>
    <xf numFmtId="0" fontId="4" fillId="0" borderId="0" xfId="0" applyFont="1" applyBorder="1"/>
    <xf numFmtId="0" fontId="5" fillId="0" borderId="18" xfId="0" applyFont="1" applyBorder="1" applyAlignment="1">
      <alignment horizontal="left"/>
    </xf>
    <xf numFmtId="0" fontId="4" fillId="0" borderId="19" xfId="0" applyFont="1" applyBorder="1"/>
    <xf numFmtId="0" fontId="4" fillId="0" borderId="20" xfId="0" applyFont="1" applyBorder="1"/>
    <xf numFmtId="0" fontId="7" fillId="0" borderId="0" xfId="0" applyFont="1" applyBorder="1" applyAlignment="1"/>
    <xf numFmtId="0" fontId="4" fillId="0" borderId="21" xfId="0" applyFont="1" applyBorder="1" applyAlignment="1">
      <alignment horizontal="left"/>
    </xf>
    <xf numFmtId="0" fontId="4" fillId="0" borderId="0" xfId="0" applyFont="1" applyBorder="1" applyAlignment="1"/>
    <xf numFmtId="0" fontId="6" fillId="0" borderId="23" xfId="0" applyFont="1" applyBorder="1" applyAlignment="1">
      <alignment horizontal="center"/>
    </xf>
    <xf numFmtId="0" fontId="4" fillId="0" borderId="24" xfId="0" applyFont="1" applyBorder="1" applyAlignment="1"/>
    <xf numFmtId="166" fontId="9" fillId="0" borderId="25" xfId="0" applyNumberFormat="1" applyFont="1" applyFill="1" applyBorder="1" applyAlignment="1" applyProtection="1">
      <protection hidden="1"/>
    </xf>
    <xf numFmtId="166" fontId="4" fillId="0" borderId="25" xfId="0" applyNumberFormat="1" applyFont="1" applyFill="1" applyBorder="1" applyAlignment="1" applyProtection="1">
      <protection hidden="1"/>
    </xf>
    <xf numFmtId="0" fontId="5" fillId="0" borderId="0" xfId="0" applyFont="1" applyBorder="1"/>
    <xf numFmtId="166" fontId="4" fillId="0" borderId="27" xfId="0" applyNumberFormat="1" applyFont="1" applyFill="1" applyBorder="1" applyAlignment="1" applyProtection="1">
      <protection hidden="1"/>
    </xf>
    <xf numFmtId="0" fontId="4" fillId="0" borderId="25" xfId="0" applyFont="1" applyBorder="1" applyAlignment="1">
      <alignment horizontal="left"/>
    </xf>
    <xf numFmtId="0" fontId="6" fillId="0" borderId="0" xfId="0" applyFont="1" applyAlignment="1">
      <alignment horizontal="center" vertical="center"/>
    </xf>
    <xf numFmtId="0" fontId="6" fillId="0" borderId="25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28" xfId="0" applyBorder="1"/>
    <xf numFmtId="0" fontId="0" fillId="0" borderId="9" xfId="0" applyFont="1" applyBorder="1" applyAlignment="1">
      <alignment horizontal="left"/>
    </xf>
    <xf numFmtId="0" fontId="8" fillId="0" borderId="18" xfId="0" applyFont="1" applyBorder="1" applyAlignment="1">
      <alignment horizontal="left"/>
    </xf>
    <xf numFmtId="0" fontId="10" fillId="0" borderId="17" xfId="0" applyFont="1" applyBorder="1" applyAlignment="1">
      <alignment horizontal="left"/>
    </xf>
    <xf numFmtId="0" fontId="0" fillId="0" borderId="30" xfId="0" applyBorder="1"/>
    <xf numFmtId="0" fontId="0" fillId="0" borderId="0" xfId="0" applyBorder="1"/>
    <xf numFmtId="0" fontId="0" fillId="0" borderId="0" xfId="0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" fontId="0" fillId="0" borderId="0" xfId="0" applyNumberFormat="1" applyAlignment="1">
      <alignment horizontal="center"/>
    </xf>
    <xf numFmtId="167" fontId="0" fillId="0" borderId="0" xfId="0" applyNumberFormat="1" applyAlignment="1">
      <alignment horizontal="center"/>
    </xf>
    <xf numFmtId="167" fontId="0" fillId="0" borderId="28" xfId="0" applyNumberFormat="1" applyBorder="1" applyAlignment="1">
      <alignment horizontal="center"/>
    </xf>
    <xf numFmtId="169" fontId="0" fillId="0" borderId="40" xfId="0" applyNumberFormat="1" applyBorder="1" applyAlignment="1">
      <alignment horizontal="center"/>
    </xf>
    <xf numFmtId="167" fontId="0" fillId="0" borderId="40" xfId="0" applyNumberFormat="1" applyBorder="1" applyAlignment="1">
      <alignment horizontal="center"/>
    </xf>
    <xf numFmtId="1" fontId="0" fillId="0" borderId="28" xfId="0" applyNumberFormat="1" applyBorder="1" applyAlignment="1">
      <alignment horizontal="center"/>
    </xf>
    <xf numFmtId="168" fontId="0" fillId="0" borderId="0" xfId="0" applyNumberFormat="1" applyAlignment="1">
      <alignment horizontal="center"/>
    </xf>
    <xf numFmtId="0" fontId="0" fillId="0" borderId="4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39" xfId="0" applyBorder="1"/>
    <xf numFmtId="0" fontId="0" fillId="0" borderId="45" xfId="0" applyBorder="1" applyAlignment="1">
      <alignment horizontal="center" vertical="center"/>
    </xf>
    <xf numFmtId="168" fontId="0" fillId="0" borderId="46" xfId="0" applyNumberFormat="1" applyBorder="1" applyAlignment="1">
      <alignment horizontal="center"/>
    </xf>
    <xf numFmtId="167" fontId="0" fillId="0" borderId="47" xfId="0" applyNumberFormat="1" applyBorder="1" applyAlignment="1">
      <alignment horizont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1" fontId="0" fillId="0" borderId="0" xfId="0" applyNumberFormat="1" applyBorder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12" fillId="0" borderId="56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4" fillId="0" borderId="57" xfId="0" applyFont="1" applyBorder="1" applyAlignment="1">
      <alignment horizontal="left"/>
    </xf>
    <xf numFmtId="0" fontId="12" fillId="0" borderId="6" xfId="0" applyFont="1" applyBorder="1" applyAlignment="1">
      <alignment horizontal="left"/>
    </xf>
    <xf numFmtId="0" fontId="0" fillId="0" borderId="58" xfId="0" applyFont="1" applyBorder="1" applyAlignment="1">
      <alignment horizontal="left"/>
    </xf>
    <xf numFmtId="0" fontId="1" fillId="0" borderId="59" xfId="0" applyFont="1" applyBorder="1" applyAlignment="1">
      <alignment horizont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15" fillId="0" borderId="16" xfId="0" applyFont="1" applyBorder="1" applyAlignment="1">
      <alignment horizontal="left"/>
    </xf>
    <xf numFmtId="0" fontId="0" fillId="3" borderId="7" xfId="0" applyFont="1" applyFill="1" applyBorder="1" applyAlignment="1">
      <alignment horizontal="center"/>
    </xf>
    <xf numFmtId="0" fontId="1" fillId="0" borderId="71" xfId="0" applyFont="1" applyBorder="1" applyAlignment="1">
      <alignment horizontal="center"/>
    </xf>
    <xf numFmtId="0" fontId="1" fillId="0" borderId="74" xfId="0" applyFont="1" applyBorder="1" applyAlignment="1">
      <alignment horizontal="center"/>
    </xf>
    <xf numFmtId="0" fontId="1" fillId="0" borderId="75" xfId="0" applyFont="1" applyBorder="1" applyAlignment="1">
      <alignment horizontal="center"/>
    </xf>
    <xf numFmtId="0" fontId="1" fillId="0" borderId="76" xfId="0" applyFont="1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84" xfId="0" applyBorder="1" applyAlignment="1">
      <alignment horizontal="center" vertical="center"/>
    </xf>
    <xf numFmtId="165" fontId="1" fillId="4" borderId="83" xfId="0" applyNumberFormat="1" applyFont="1" applyFill="1" applyBorder="1" applyAlignment="1">
      <alignment horizontal="center"/>
    </xf>
    <xf numFmtId="0" fontId="0" fillId="4" borderId="33" xfId="0" applyFill="1" applyBorder="1"/>
    <xf numFmtId="0" fontId="0" fillId="4" borderId="26" xfId="0" applyFill="1" applyBorder="1"/>
    <xf numFmtId="0" fontId="0" fillId="4" borderId="22" xfId="0" applyFill="1" applyBorder="1"/>
    <xf numFmtId="165" fontId="11" fillId="4" borderId="26" xfId="0" applyNumberFormat="1" applyFont="1" applyFill="1" applyBorder="1" applyAlignment="1">
      <alignment horizontal="center" textRotation="90"/>
    </xf>
    <xf numFmtId="164" fontId="3" fillId="4" borderId="35" xfId="0" applyNumberFormat="1" applyFont="1" applyFill="1" applyBorder="1" applyAlignment="1">
      <alignment horizontal="center"/>
    </xf>
    <xf numFmtId="0" fontId="1" fillId="0" borderId="85" xfId="0" applyFont="1" applyBorder="1" applyAlignment="1">
      <alignment horizontal="center"/>
    </xf>
    <xf numFmtId="0" fontId="0" fillId="0" borderId="87" xfId="0" applyBorder="1" applyAlignment="1">
      <alignment horizontal="center" vertical="center"/>
    </xf>
    <xf numFmtId="0" fontId="4" fillId="0" borderId="88" xfId="0" applyFont="1" applyBorder="1"/>
    <xf numFmtId="0" fontId="17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80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78" xfId="0" applyBorder="1" applyAlignment="1">
      <alignment horizontal="center"/>
    </xf>
    <xf numFmtId="165" fontId="11" fillId="0" borderId="66" xfId="0" applyNumberFormat="1" applyFont="1" applyBorder="1" applyAlignment="1">
      <alignment horizontal="center"/>
    </xf>
    <xf numFmtId="165" fontId="11" fillId="0" borderId="72" xfId="0" applyNumberFormat="1" applyFont="1" applyBorder="1" applyAlignment="1">
      <alignment horizontal="center"/>
    </xf>
    <xf numFmtId="164" fontId="3" fillId="0" borderId="67" xfId="0" applyNumberFormat="1" applyFont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0" fontId="0" fillId="0" borderId="70" xfId="0" applyBorder="1" applyAlignment="1">
      <alignment horizontal="center"/>
    </xf>
    <xf numFmtId="0" fontId="12" fillId="0" borderId="35" xfId="0" applyFont="1" applyBorder="1" applyAlignment="1">
      <alignment horizontal="center" vertical="center" textRotation="65" wrapText="1"/>
    </xf>
    <xf numFmtId="0" fontId="12" fillId="0" borderId="33" xfId="0" applyFont="1" applyBorder="1" applyAlignment="1">
      <alignment horizontal="center" vertical="center" textRotation="65" wrapText="1"/>
    </xf>
    <xf numFmtId="0" fontId="12" fillId="0" borderId="38" xfId="0" applyFont="1" applyBorder="1" applyAlignment="1">
      <alignment horizontal="center" vertical="center" textRotation="65" wrapText="1"/>
    </xf>
    <xf numFmtId="0" fontId="12" fillId="0" borderId="36" xfId="0" applyFont="1" applyBorder="1" applyAlignment="1">
      <alignment horizontal="center" vertical="center" textRotation="65" wrapText="1"/>
    </xf>
    <xf numFmtId="0" fontId="12" fillId="0" borderId="37" xfId="0" applyFont="1" applyBorder="1" applyAlignment="1">
      <alignment horizontal="center" vertical="center" textRotation="65" wrapText="1"/>
    </xf>
    <xf numFmtId="0" fontId="12" fillId="0" borderId="86" xfId="0" applyFont="1" applyBorder="1" applyAlignment="1">
      <alignment horizontal="center" vertical="center" textRotation="65" wrapText="1"/>
    </xf>
    <xf numFmtId="165" fontId="1" fillId="2" borderId="69" xfId="0" applyNumberFormat="1" applyFont="1" applyFill="1" applyBorder="1" applyAlignment="1">
      <alignment horizontal="center"/>
    </xf>
    <xf numFmtId="165" fontId="1" fillId="2" borderId="8" xfId="0" applyNumberFormat="1" applyFont="1" applyFill="1" applyBorder="1" applyAlignment="1">
      <alignment horizontal="center"/>
    </xf>
    <xf numFmtId="165" fontId="11" fillId="0" borderId="63" xfId="0" applyNumberFormat="1" applyFont="1" applyBorder="1" applyAlignment="1">
      <alignment horizontal="center"/>
    </xf>
    <xf numFmtId="165" fontId="11" fillId="0" borderId="64" xfId="0" applyNumberFormat="1" applyFont="1" applyBorder="1" applyAlignment="1">
      <alignment horizontal="center"/>
    </xf>
    <xf numFmtId="164" fontId="3" fillId="0" borderId="65" xfId="0" applyNumberFormat="1" applyFont="1" applyBorder="1" applyAlignment="1">
      <alignment horizontal="center"/>
    </xf>
    <xf numFmtId="165" fontId="1" fillId="2" borderId="68" xfId="0" applyNumberFormat="1" applyFont="1" applyFill="1" applyBorder="1" applyAlignment="1">
      <alignment horizontal="center"/>
    </xf>
    <xf numFmtId="165" fontId="1" fillId="2" borderId="73" xfId="0" applyNumberFormat="1" applyFont="1" applyFill="1" applyBorder="1" applyAlignment="1">
      <alignment horizontal="center"/>
    </xf>
    <xf numFmtId="0" fontId="0" fillId="0" borderId="81" xfId="0" applyBorder="1" applyAlignment="1">
      <alignment horizontal="center"/>
    </xf>
    <xf numFmtId="0" fontId="0" fillId="0" borderId="82" xfId="0" applyBorder="1" applyAlignment="1">
      <alignment horizontal="center"/>
    </xf>
    <xf numFmtId="164" fontId="3" fillId="0" borderId="77" xfId="0" applyNumberFormat="1" applyFont="1" applyBorder="1" applyAlignment="1">
      <alignment horizontal="center"/>
    </xf>
    <xf numFmtId="0" fontId="0" fillId="0" borderId="39" xfId="0" applyBorder="1" applyAlignment="1">
      <alignment horizontal="center" textRotation="90"/>
    </xf>
    <xf numFmtId="0" fontId="0" fillId="0" borderId="43" xfId="0" applyBorder="1" applyAlignment="1">
      <alignment horizontal="center" textRotation="90"/>
    </xf>
    <xf numFmtId="0" fontId="0" fillId="0" borderId="0" xfId="0" applyBorder="1" applyAlignment="1">
      <alignment horizontal="center" textRotation="90"/>
    </xf>
    <xf numFmtId="0" fontId="0" fillId="0" borderId="40" xfId="0" applyBorder="1" applyAlignment="1">
      <alignment horizontal="center" textRotation="90"/>
    </xf>
    <xf numFmtId="0" fontId="0" fillId="0" borderId="0" xfId="0" applyAlignment="1">
      <alignment horizontal="center" textRotation="90"/>
    </xf>
    <xf numFmtId="0" fontId="12" fillId="0" borderId="39" xfId="0" applyFont="1" applyBorder="1" applyAlignment="1">
      <alignment horizontal="center" textRotation="90" wrapText="1"/>
    </xf>
    <xf numFmtId="0" fontId="12" fillId="0" borderId="0" xfId="0" applyFont="1" applyBorder="1" applyAlignment="1">
      <alignment horizontal="center" textRotation="90" wrapText="1"/>
    </xf>
    <xf numFmtId="0" fontId="12" fillId="0" borderId="39" xfId="0" applyFont="1" applyBorder="1" applyAlignment="1">
      <alignment horizontal="center" textRotation="90"/>
    </xf>
    <xf numFmtId="0" fontId="12" fillId="0" borderId="0" xfId="0" applyFont="1" applyBorder="1" applyAlignment="1">
      <alignment horizontal="center" textRotation="90"/>
    </xf>
    <xf numFmtId="0" fontId="12" fillId="0" borderId="29" xfId="0" applyFont="1" applyBorder="1" applyAlignment="1">
      <alignment horizontal="center" textRotation="90" wrapText="1"/>
    </xf>
    <xf numFmtId="0" fontId="12" fillId="0" borderId="30" xfId="0" applyFont="1" applyBorder="1" applyAlignment="1">
      <alignment horizontal="center" textRotation="90" wrapText="1"/>
    </xf>
    <xf numFmtId="1" fontId="14" fillId="0" borderId="0" xfId="0" applyNumberFormat="1" applyFont="1" applyAlignment="1">
      <alignment horizontal="center" vertical="center"/>
    </xf>
    <xf numFmtId="0" fontId="0" fillId="0" borderId="44" xfId="0" applyBorder="1" applyAlignment="1">
      <alignment horizontal="center" textRotation="90"/>
    </xf>
    <xf numFmtId="0" fontId="0" fillId="0" borderId="42" xfId="0" applyBorder="1" applyAlignment="1">
      <alignment horizontal="center" textRotation="90"/>
    </xf>
    <xf numFmtId="0" fontId="13" fillId="0" borderId="0" xfId="0" applyNumberFormat="1" applyFont="1" applyBorder="1" applyAlignment="1">
      <alignment horizontal="center" vertical="center"/>
    </xf>
    <xf numFmtId="0" fontId="13" fillId="0" borderId="40" xfId="0" applyNumberFormat="1" applyFont="1" applyBorder="1" applyAlignment="1">
      <alignment horizontal="center" vertical="center"/>
    </xf>
    <xf numFmtId="0" fontId="12" fillId="0" borderId="50" xfId="0" applyFont="1" applyBorder="1" applyAlignment="1">
      <alignment horizontal="left" vertical="top" wrapText="1"/>
    </xf>
    <xf numFmtId="0" fontId="12" fillId="0" borderId="54" xfId="0" applyFont="1" applyBorder="1" applyAlignment="1">
      <alignment horizontal="left" vertical="top" wrapText="1"/>
    </xf>
    <xf numFmtId="0" fontId="12" fillId="0" borderId="52" xfId="0" applyFont="1" applyBorder="1" applyAlignment="1">
      <alignment horizontal="left" vertical="top" wrapText="1"/>
    </xf>
    <xf numFmtId="0" fontId="12" fillId="0" borderId="40" xfId="0" applyFont="1" applyBorder="1" applyAlignment="1">
      <alignment horizontal="left" vertical="top" wrapText="1"/>
    </xf>
    <xf numFmtId="0" fontId="12" fillId="0" borderId="55" xfId="0" applyFont="1" applyBorder="1" applyAlignment="1">
      <alignment horizontal="center" wrapText="1"/>
    </xf>
    <xf numFmtId="0" fontId="12" fillId="0" borderId="51" xfId="0" applyFont="1" applyBorder="1" applyAlignment="1">
      <alignment horizontal="center" wrapText="1"/>
    </xf>
    <xf numFmtId="0" fontId="12" fillId="0" borderId="42" xfId="0" applyFont="1" applyBorder="1" applyAlignment="1">
      <alignment horizontal="center" wrapText="1"/>
    </xf>
    <xf numFmtId="0" fontId="12" fillId="0" borderId="0" xfId="0" applyFont="1" applyBorder="1" applyAlignment="1">
      <alignment horizontal="center" wrapText="1"/>
    </xf>
    <xf numFmtId="0" fontId="12" fillId="0" borderId="42" xfId="0" applyFont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12" fillId="0" borderId="31" xfId="0" applyFont="1" applyBorder="1" applyAlignment="1">
      <alignment horizontal="center" wrapText="1"/>
    </xf>
    <xf numFmtId="0" fontId="12" fillId="0" borderId="28" xfId="0" applyFont="1" applyBorder="1" applyAlignment="1">
      <alignment horizontal="center" wrapText="1"/>
    </xf>
    <xf numFmtId="0" fontId="12" fillId="0" borderId="40" xfId="0" applyFont="1" applyBorder="1" applyAlignment="1">
      <alignment horizontal="left" vertical="top"/>
    </xf>
    <xf numFmtId="0" fontId="12" fillId="0" borderId="53" xfId="0" applyFont="1" applyBorder="1" applyAlignment="1">
      <alignment horizontal="left" vertical="top" wrapText="1"/>
    </xf>
    <xf numFmtId="0" fontId="12" fillId="0" borderId="41" xfId="0" applyFont="1" applyBorder="1" applyAlignment="1">
      <alignment horizontal="left" vertical="top" wrapText="1"/>
    </xf>
    <xf numFmtId="0" fontId="6" fillId="0" borderId="10" xfId="0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8" fillId="0" borderId="16" xfId="0" applyFont="1" applyBorder="1" applyAlignment="1">
      <alignment horizontal="center"/>
    </xf>
    <xf numFmtId="0" fontId="8" fillId="0" borderId="17" xfId="0" applyFont="1" applyBorder="1" applyAlignment="1">
      <alignment horizontal="center"/>
    </xf>
    <xf numFmtId="0" fontId="8" fillId="0" borderId="18" xfId="0" applyFont="1" applyFill="1" applyBorder="1"/>
    <xf numFmtId="0" fontId="5" fillId="0" borderId="18" xfId="0" applyFont="1" applyFill="1" applyBorder="1"/>
    <xf numFmtId="0" fontId="8" fillId="0" borderId="10" xfId="0" applyFont="1" applyFill="1" applyBorder="1"/>
    <xf numFmtId="0" fontId="5" fillId="0" borderId="22" xfId="0" applyFont="1" applyFill="1" applyBorder="1"/>
    <xf numFmtId="0" fontId="5" fillId="0" borderId="17" xfId="0" applyFont="1" applyFill="1" applyBorder="1"/>
    <xf numFmtId="0" fontId="8" fillId="0" borderId="11" xfId="0" applyFont="1" applyFill="1" applyBorder="1"/>
    <xf numFmtId="0" fontId="8" fillId="0" borderId="17" xfId="0" applyFont="1" applyFill="1" applyBorder="1"/>
    <xf numFmtId="0" fontId="5" fillId="0" borderId="0" xfId="0" applyFont="1" applyFill="1" applyBorder="1"/>
    <xf numFmtId="0" fontId="5" fillId="0" borderId="0" xfId="0" applyFont="1" applyFill="1"/>
    <xf numFmtId="0" fontId="16" fillId="0" borderId="0" xfId="0" applyFont="1" applyFill="1" applyBorder="1"/>
  </cellXfs>
  <cellStyles count="1">
    <cellStyle name="Normal" xfId="0" builtinId="0"/>
  </cellStyles>
  <dxfs count="7">
    <dxf>
      <font>
        <color rgb="FF9C0006"/>
      </font>
      <fill>
        <patternFill>
          <bgColor rgb="FFFFC7CE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7030A0"/>
        </patternFill>
      </fill>
    </dxf>
    <dxf>
      <fill>
        <patternFill>
          <bgColor rgb="FF00B050"/>
        </patternFill>
      </fill>
    </dxf>
    <dxf>
      <font>
        <color rgb="FF002060"/>
      </font>
      <fill>
        <patternFill>
          <bgColor theme="8" tint="0.39994506668294322"/>
        </patternFill>
      </fill>
    </dxf>
    <dxf>
      <fill>
        <patternFill>
          <bgColor theme="2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U:\Outils\Absences\Gabarit%20&#224;%20ne%20pas%20modifier\Planning%20de%20pr&#233;sence%20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anvier 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ecembre"/>
      <sheetName val="Récap annuel"/>
      <sheetName val="Données"/>
      <sheetName val="Planning de présence 20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A1">
            <v>2011</v>
          </cell>
        </row>
      </sheetData>
      <sheetData sheetId="13"/>
      <sheetData sheetId="14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2:Y28"/>
  <sheetViews>
    <sheetView tabSelected="1" zoomScale="90" zoomScaleNormal="90" workbookViewId="0">
      <selection activeCell="N6" sqref="N6"/>
    </sheetView>
  </sheetViews>
  <sheetFormatPr baseColWidth="10" defaultRowHeight="15" x14ac:dyDescent="0.25"/>
  <cols>
    <col min="1" max="1" width="2.85546875" customWidth="1"/>
    <col min="2" max="2" width="25.85546875" customWidth="1"/>
    <col min="3" max="12" width="4.7109375" customWidth="1"/>
    <col min="13" max="13" width="0.85546875" customWidth="1"/>
    <col min="14" max="24" width="8.7109375" customWidth="1"/>
    <col min="25" max="25" width="9.7109375" customWidth="1"/>
  </cols>
  <sheetData>
    <row r="2" spans="2:25" ht="15.75" thickBot="1" x14ac:dyDescent="0.3"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</row>
    <row r="3" spans="2:25" ht="32.25" customHeight="1" thickTop="1" x14ac:dyDescent="0.25">
      <c r="B3" s="4">
        <v>2015</v>
      </c>
      <c r="C3" s="112">
        <v>42095</v>
      </c>
      <c r="D3" s="100"/>
      <c r="E3" s="99">
        <v>42096</v>
      </c>
      <c r="F3" s="100"/>
      <c r="G3" s="99">
        <v>42097</v>
      </c>
      <c r="H3" s="100"/>
      <c r="I3" s="99">
        <v>42117</v>
      </c>
      <c r="J3" s="100"/>
      <c r="K3" s="99">
        <v>42118</v>
      </c>
      <c r="L3" s="117"/>
      <c r="M3" s="82"/>
      <c r="N3" s="102" t="s">
        <v>8</v>
      </c>
      <c r="O3" s="102" t="s">
        <v>10</v>
      </c>
      <c r="P3" s="102" t="s">
        <v>14</v>
      </c>
      <c r="Q3" s="102" t="s">
        <v>18</v>
      </c>
      <c r="R3" s="102" t="s">
        <v>22</v>
      </c>
      <c r="S3" s="102" t="s">
        <v>69</v>
      </c>
      <c r="T3" s="102" t="s">
        <v>63</v>
      </c>
      <c r="U3" s="102" t="s">
        <v>28</v>
      </c>
      <c r="V3" s="102" t="s">
        <v>64</v>
      </c>
      <c r="W3" s="102" t="s">
        <v>65</v>
      </c>
      <c r="X3" s="102" t="s">
        <v>36</v>
      </c>
      <c r="Y3" s="105" t="s">
        <v>39</v>
      </c>
    </row>
    <row r="4" spans="2:25" s="1" customFormat="1" ht="30" customHeight="1" x14ac:dyDescent="0.3">
      <c r="B4" s="3" t="s">
        <v>0</v>
      </c>
      <c r="C4" s="110">
        <f>C3</f>
        <v>42095</v>
      </c>
      <c r="D4" s="111"/>
      <c r="E4" s="97">
        <f t="shared" ref="E4:K4" si="0">E3</f>
        <v>42096</v>
      </c>
      <c r="F4" s="111"/>
      <c r="G4" s="97">
        <f>C3</f>
        <v>42095</v>
      </c>
      <c r="H4" s="98"/>
      <c r="I4" s="97">
        <f t="shared" si="0"/>
        <v>42117</v>
      </c>
      <c r="J4" s="111"/>
      <c r="K4" s="97">
        <f t="shared" si="0"/>
        <v>42118</v>
      </c>
      <c r="L4" s="98"/>
      <c r="M4" s="81"/>
      <c r="N4" s="103"/>
      <c r="O4" s="103"/>
      <c r="P4" s="103"/>
      <c r="Q4" s="103"/>
      <c r="R4" s="103"/>
      <c r="S4" s="103"/>
      <c r="T4" s="103"/>
      <c r="U4" s="103"/>
      <c r="V4" s="103"/>
      <c r="W4" s="103"/>
      <c r="X4" s="103"/>
      <c r="Y4" s="106"/>
    </row>
    <row r="5" spans="2:25" ht="15.75" thickBot="1" x14ac:dyDescent="0.3">
      <c r="B5" s="70"/>
      <c r="C5" s="108"/>
      <c r="D5" s="109"/>
      <c r="E5" s="113"/>
      <c r="F5" s="109"/>
      <c r="G5" s="113" t="str">
        <f>IF(WEEKDAY(3:3,2)&gt;5,"f","")</f>
        <v/>
      </c>
      <c r="H5" s="114"/>
      <c r="I5" s="113" t="str">
        <f>IF(WEEKDAY(3:3,2)&gt;5,"f","")</f>
        <v/>
      </c>
      <c r="J5" s="109"/>
      <c r="K5" s="113" t="str">
        <f>IF(WEEKDAY(3:3,2)&gt;5,"f","")</f>
        <v/>
      </c>
      <c r="L5" s="114"/>
      <c r="M5" s="77"/>
      <c r="N5" s="103"/>
      <c r="O5" s="104"/>
      <c r="P5" s="104"/>
      <c r="Q5" s="104"/>
      <c r="R5" s="104"/>
      <c r="S5" s="104"/>
      <c r="T5" s="104"/>
      <c r="U5" s="104"/>
      <c r="V5" s="104"/>
      <c r="W5" s="104"/>
      <c r="X5" s="104"/>
      <c r="Y5" s="107"/>
    </row>
    <row r="6" spans="2:25" ht="24.95" customHeight="1" x14ac:dyDescent="0.25">
      <c r="B6" s="28" t="str">
        <f>Données!$E$3</f>
        <v>Pierre</v>
      </c>
      <c r="C6" s="2" t="s">
        <v>68</v>
      </c>
      <c r="D6" s="2" t="s">
        <v>68</v>
      </c>
      <c r="E6" s="2" t="s">
        <v>68</v>
      </c>
      <c r="F6" s="2" t="s">
        <v>68</v>
      </c>
      <c r="G6" s="2" t="s">
        <v>68</v>
      </c>
      <c r="H6" s="71" t="s">
        <v>68</v>
      </c>
      <c r="I6" s="2" t="s">
        <v>68</v>
      </c>
      <c r="J6" s="2" t="s">
        <v>68</v>
      </c>
      <c r="K6" s="2" t="s">
        <v>68</v>
      </c>
      <c r="L6" s="74" t="s">
        <v>68</v>
      </c>
      <c r="M6" s="78"/>
      <c r="N6" s="84" t="str">
        <f>(IF(COUNTIF($C6:$L6,"")+(COUNTIF($C6:$L6,"")/2)=0,"",COUNTIF($C6:$L6,"A")+(COUNTIF($C6:$L6,"")/2)))</f>
        <v/>
      </c>
      <c r="O6" s="35">
        <f>IF(COUNTIF($C6:$L6,"Va")+(COUNTIF($C6:$L6,"Va")/2)=0,"",COUNTIF($C6:$L6,"VaA")+(COUNTIF($C6:$L6,"Va")/2))</f>
        <v>5</v>
      </c>
      <c r="P6" s="36" t="str">
        <f>IF(COUNTIF($C6:$M6,"Ma")+(COUNTIF($C6:$M6,"Ma")/2)=0,"",COUNTIF($C6:$M6,"Maa")+(COUNTIF($C6:$M6,"Ma")/2))</f>
        <v/>
      </c>
      <c r="Q6" s="35" t="str">
        <f>IF(COUNTIF($C6:$M6,"Ch")+(COUNTIF($C6:$M6,"Ch")/2)=0,"",COUNTIF($C6:$M6,"Cha")+(COUNTIF($C6:$M6,"Ch")/2))</f>
        <v/>
      </c>
      <c r="R6" s="36" t="str">
        <f>IF(COUNTIF($C6:$M6,"Att")+(COUNTIF($C6:$M6,"Att")/2)=0,"",COUNTIF($C6:$M6,"Atta")+(COUNTIF($C6:$M6,"Att")/2))</f>
        <v/>
      </c>
      <c r="S6" s="35" t="str">
        <f>IF(COUNTIF($C6:$M6,"Of")+(COUNTIF($C6:$M6,"Of")/2)=0,"",COUNTIF($C6:$M6,"Ofa")+(COUNTIF($C6:$M6,"Of")/2))</f>
        <v/>
      </c>
      <c r="T6" s="36" t="str">
        <f>IF(COUNTIF($C6:$M6,"Ret")+(COUNTIF($C6:$M6,"Ret")/2)=0,"",COUNTIF($C6:$M6,"Reta")+(COUNTIF($C6:$M6,"Ret")/2))</f>
        <v/>
      </c>
      <c r="U6" s="35" t="str">
        <f>IF(COUNTIF($C6:$M6,"Fo")+(COUNTIF($C6:$M6,"Fo")/2)=0,"",COUNTIF($C6:$M6,"Foa")+(COUNTIF($C6:$M6,"Fo")/2))</f>
        <v/>
      </c>
      <c r="V6" s="36" t="str">
        <f>IF(COUNTIF($C6:$M6,"Sy")+(COUNTIF($C6:$M6,"Sy")/2)=0,"",COUNTIF($C6:$M6,"Sya")+(COUNTIF($C6:$M6,"Sy")/2))</f>
        <v/>
      </c>
      <c r="W6" s="35" t="str">
        <f>IF(COUNTIF($C6:$M6,"Par")+(COUNTIF($C6:$M6,"Par")/2)=0,"",COUNTIF($C6:$M6,"Para")+(COUNTIF($C6:$M6,"Par")/2))</f>
        <v/>
      </c>
      <c r="X6" s="36" t="str">
        <f>IF(COUNTIF($C6:$M6,"Au")+(COUNTIF($C6:$M6,"Au")/2)=0,"",COUNTIF($C6:$M6,"Aua")+(COUNTIF($C6:$M6,"Au")/2))</f>
        <v/>
      </c>
      <c r="Y6" s="37"/>
    </row>
    <row r="7" spans="2:25" ht="24.95" customHeight="1" x14ac:dyDescent="0.3">
      <c r="B7" s="86" t="str">
        <f>Données!$E$4</f>
        <v>Jean</v>
      </c>
      <c r="C7" s="2"/>
      <c r="D7" s="2"/>
      <c r="E7" s="2"/>
      <c r="F7" s="2"/>
      <c r="G7" s="2"/>
      <c r="H7" s="72"/>
      <c r="I7" s="2"/>
      <c r="J7" s="2"/>
      <c r="K7" s="2"/>
      <c r="L7" s="71"/>
      <c r="M7" s="78"/>
      <c r="N7" s="36" t="str">
        <f t="shared" ref="N7:N13" si="1">(IF(COUNTIF($C7:$L7,"✓")+(COUNTIF($C7:$L7,"✓")/2)=0,"",COUNTIF($C7:$L7,"✓A")+(COUNTIF($C7:$L7,"✓")/2)))</f>
        <v/>
      </c>
      <c r="O7" s="35" t="str">
        <f t="shared" ref="O7:O13" si="2">IF(COUNTIF($C7:$M7,"VA")+(COUNTIF($C7:$M7,"VA/2")/2)=0,"",COUNTIF($C7:$M7,"VA")+(COUNTIF($C7:$M7,"VA/2")/2))</f>
        <v/>
      </c>
      <c r="P7" s="36" t="str">
        <f t="shared" ref="P7:P13" si="3">IF(COUNTIF($C7:$M7,"MA")+(COUNTIF($C7:$M7,"MA/2")/2)=0,"",COUNTIF($C7:$M7,"MA")+(COUNTIF($C7:$M7,"MA/2")/2))</f>
        <v/>
      </c>
      <c r="Q7" s="35" t="str">
        <f>IF(COUNTIF($C7:$M7,"CH")+(COUNTIF($C7:$M7,"CH/2")/2)=0,"",COUNTIF($C7:$M7,"CHA")+(COUNTIF($C7:$M7,"CH/2")/2))</f>
        <v/>
      </c>
      <c r="R7" s="36" t="str">
        <f t="shared" ref="R7:R13" si="4">IF(COUNTIF($C7:$M7,"AT")+(COUNTIF($C7:$M7,"AT/2")/2)=0,"",COUNTIF($C7:$M7,"AT")+(COUNTIF($C7:$M7,"AT/2")/2))</f>
        <v/>
      </c>
      <c r="S7" s="35" t="str">
        <f>IF(COUNTIF($C7:$M7,"OF")+(COUNTIF($C7:$M7,"OF/2")/2)=0,"",COUNTIF($C7:$M7,"OFA")+(COUNTIF($C7:$M7,"OF/2")/2))</f>
        <v/>
      </c>
      <c r="T7" s="36" t="str">
        <f t="shared" ref="T7:T13" si="5">IF(COUNTIF($C7:$M7,"RE")+(COUNTIF($C7:$M7,"RE/2")/2)=0,"",COUNTIF($C7:$M7,"RE")+(COUNTIF($C7:$M7,"RE/2")/2))</f>
        <v/>
      </c>
      <c r="U7" s="35" t="str">
        <f t="shared" ref="U7:U13" si="6">IF(COUNTIF($C7:$M7,"FO")+(COUNTIF($C7:$M7,"FO/2")/2)=0,"",COUNTIF($C7:$M7,"FO")+(COUNTIF($C7:$M7,"FO/2")/2))</f>
        <v/>
      </c>
      <c r="V7" s="36" t="str">
        <f t="shared" ref="V7:V13" si="7">IF(COUNTIF($C7:$M7,"SY")+(COUNTIF($C7:$M7,"SY/2")/2)=0,"",COUNTIF($C7:$M7,"SY")+(COUNTIF($C7:$M7,"SY/2")/2))</f>
        <v/>
      </c>
      <c r="W7" s="35" t="str">
        <f t="shared" ref="W7:W13" si="8">IF(COUNTIF($C7:$M7,"PAR")+(COUNTIF($C7:$M7,"PAR/2")/2)=0,"",COUNTIF($C7:$M7,"PAR")+(COUNTIF($C7:$M7,"PAR/2")/2))</f>
        <v/>
      </c>
      <c r="X7" s="36" t="str">
        <f t="shared" ref="X7:X13" si="9">IF(COUNTIF($C7:$M7,"AUT")+(COUNTIF($C7:$M7,"AUT/2")/2)=0,"",COUNTIF($C7:$M7,"AUT")+(COUNTIF($C7:$M7,"AUT/2")/2))</f>
        <v/>
      </c>
      <c r="Y7" s="37"/>
    </row>
    <row r="8" spans="2:25" ht="24.95" customHeight="1" x14ac:dyDescent="0.3">
      <c r="B8" s="86" t="str">
        <f>Données!$E$5</f>
        <v>Jacques</v>
      </c>
      <c r="C8" s="2" t="s">
        <v>58</v>
      </c>
      <c r="D8" s="2"/>
      <c r="E8" s="2" t="s">
        <v>61</v>
      </c>
      <c r="F8" s="2"/>
      <c r="G8" s="2"/>
      <c r="H8" s="71"/>
      <c r="I8" s="2"/>
      <c r="J8" s="2"/>
      <c r="K8" s="2"/>
      <c r="L8" s="71"/>
      <c r="M8" s="78"/>
      <c r="N8" s="36" t="str">
        <f t="shared" si="1"/>
        <v/>
      </c>
      <c r="O8" s="35" t="str">
        <f t="shared" si="2"/>
        <v/>
      </c>
      <c r="P8" s="36">
        <f t="shared" si="3"/>
        <v>1</v>
      </c>
      <c r="Q8" s="35" t="str">
        <f t="shared" ref="Q8:Q13" si="10">IF(COUNTIF($C8:$M8,"CH")+(COUNTIF($C8:$M8,"CH/2")/2)=0,"",COUNTIF($C8:$M8,"CH")+(COUNTIF($C8:$M8,"CH/2")/2))</f>
        <v/>
      </c>
      <c r="R8" s="36" t="str">
        <f t="shared" si="4"/>
        <v/>
      </c>
      <c r="S8" s="35" t="str">
        <f t="shared" ref="S8:S13" si="11">IF(COUNTIF($C8:$M8,"OF")+(COUNTIF($C8:$M8,"OF/2")/2)=0,"",COUNTIF($C8:$M8,"OF")+(COUNTIF($C8:$M8,"OF/2")/2))</f>
        <v/>
      </c>
      <c r="T8" s="36" t="str">
        <f t="shared" si="5"/>
        <v/>
      </c>
      <c r="U8" s="35">
        <f t="shared" si="6"/>
        <v>1</v>
      </c>
      <c r="V8" s="36" t="str">
        <f t="shared" si="7"/>
        <v/>
      </c>
      <c r="W8" s="35" t="str">
        <f t="shared" si="8"/>
        <v/>
      </c>
      <c r="X8" s="36" t="str">
        <f t="shared" si="9"/>
        <v/>
      </c>
      <c r="Y8" s="37"/>
    </row>
    <row r="9" spans="2:25" ht="24.95" customHeight="1" x14ac:dyDescent="0.3">
      <c r="B9" s="86" t="str">
        <f>Données!$E$6</f>
        <v>Lucie</v>
      </c>
      <c r="C9" s="2"/>
      <c r="D9" s="2"/>
      <c r="E9" s="2" t="s">
        <v>62</v>
      </c>
      <c r="F9" s="2"/>
      <c r="G9" s="2"/>
      <c r="H9" s="71"/>
      <c r="I9" s="2"/>
      <c r="J9" s="2"/>
      <c r="K9" s="2"/>
      <c r="L9" s="71"/>
      <c r="M9" s="78"/>
      <c r="N9" s="36" t="str">
        <f t="shared" si="1"/>
        <v/>
      </c>
      <c r="O9" s="35" t="str">
        <f t="shared" si="2"/>
        <v/>
      </c>
      <c r="P9" s="36" t="str">
        <f t="shared" si="3"/>
        <v/>
      </c>
      <c r="Q9" s="35">
        <f t="shared" si="10"/>
        <v>1</v>
      </c>
      <c r="R9" s="36" t="str">
        <f t="shared" si="4"/>
        <v/>
      </c>
      <c r="S9" s="35" t="str">
        <f t="shared" si="11"/>
        <v/>
      </c>
      <c r="T9" s="36" t="str">
        <f t="shared" si="5"/>
        <v/>
      </c>
      <c r="U9" s="35" t="str">
        <f t="shared" si="6"/>
        <v/>
      </c>
      <c r="V9" s="36" t="str">
        <f t="shared" si="7"/>
        <v/>
      </c>
      <c r="W9" s="35" t="str">
        <f t="shared" si="8"/>
        <v/>
      </c>
      <c r="X9" s="36" t="str">
        <f t="shared" si="9"/>
        <v/>
      </c>
      <c r="Y9" s="37"/>
    </row>
    <row r="10" spans="2:25" ht="24.95" customHeight="1" x14ac:dyDescent="0.3">
      <c r="B10" s="86" t="str">
        <f>Données!$E$7</f>
        <v>Marie</v>
      </c>
      <c r="C10" s="2"/>
      <c r="D10" s="2"/>
      <c r="E10" s="2"/>
      <c r="F10" s="2"/>
      <c r="G10" s="2" t="s">
        <v>55</v>
      </c>
      <c r="H10" s="71"/>
      <c r="I10" s="2"/>
      <c r="J10" s="2"/>
      <c r="K10" s="2"/>
      <c r="L10" s="71"/>
      <c r="M10" s="78"/>
      <c r="N10" s="36" t="str">
        <f t="shared" si="1"/>
        <v/>
      </c>
      <c r="O10" s="35" t="str">
        <f t="shared" si="2"/>
        <v/>
      </c>
      <c r="P10" s="36" t="str">
        <f t="shared" si="3"/>
        <v/>
      </c>
      <c r="Q10" s="35" t="str">
        <f t="shared" si="10"/>
        <v/>
      </c>
      <c r="R10" s="36" t="str">
        <f t="shared" si="4"/>
        <v/>
      </c>
      <c r="S10" s="35" t="str">
        <f t="shared" si="11"/>
        <v/>
      </c>
      <c r="T10" s="36" t="str">
        <f t="shared" si="5"/>
        <v/>
      </c>
      <c r="U10" s="35" t="str">
        <f t="shared" si="6"/>
        <v/>
      </c>
      <c r="V10" s="36" t="str">
        <f t="shared" si="7"/>
        <v/>
      </c>
      <c r="W10" s="35" t="str">
        <f t="shared" si="8"/>
        <v/>
      </c>
      <c r="X10" s="36" t="str">
        <f t="shared" si="9"/>
        <v/>
      </c>
      <c r="Y10" s="37"/>
    </row>
    <row r="11" spans="2:25" ht="24.95" customHeight="1" x14ac:dyDescent="0.3">
      <c r="B11" s="86" t="str">
        <f>Données!$E$8</f>
        <v>Normand</v>
      </c>
      <c r="C11" s="2"/>
      <c r="D11" s="2"/>
      <c r="E11" s="2"/>
      <c r="F11" s="2"/>
      <c r="G11" s="2"/>
      <c r="H11" s="71"/>
      <c r="I11" s="2"/>
      <c r="J11" s="2"/>
      <c r="K11" s="2"/>
      <c r="L11" s="71"/>
      <c r="M11" s="78"/>
      <c r="N11" s="36" t="str">
        <f t="shared" si="1"/>
        <v/>
      </c>
      <c r="O11" s="35" t="str">
        <f t="shared" si="2"/>
        <v/>
      </c>
      <c r="P11" s="36" t="str">
        <f t="shared" si="3"/>
        <v/>
      </c>
      <c r="Q11" s="35" t="str">
        <f t="shared" si="10"/>
        <v/>
      </c>
      <c r="R11" s="36" t="str">
        <f t="shared" si="4"/>
        <v/>
      </c>
      <c r="S11" s="35" t="str">
        <f t="shared" si="11"/>
        <v/>
      </c>
      <c r="T11" s="36" t="str">
        <f t="shared" si="5"/>
        <v/>
      </c>
      <c r="U11" s="35" t="str">
        <f t="shared" si="6"/>
        <v/>
      </c>
      <c r="V11" s="36" t="str">
        <f t="shared" si="7"/>
        <v/>
      </c>
      <c r="W11" s="35" t="str">
        <f t="shared" si="8"/>
        <v/>
      </c>
      <c r="X11" s="36" t="str">
        <f t="shared" si="9"/>
        <v/>
      </c>
      <c r="Y11" s="37"/>
    </row>
    <row r="12" spans="2:25" ht="24.95" customHeight="1" x14ac:dyDescent="0.3">
      <c r="B12" s="86" t="str">
        <f>Données!$E$9</f>
        <v>Thérèse</v>
      </c>
      <c r="C12" s="2"/>
      <c r="D12" s="2"/>
      <c r="E12" s="2"/>
      <c r="F12" s="2"/>
      <c r="G12" s="2"/>
      <c r="H12" s="71"/>
      <c r="I12" s="2"/>
      <c r="J12" s="2"/>
      <c r="K12" s="2"/>
      <c r="L12" s="71"/>
      <c r="M12" s="78"/>
      <c r="N12" s="36" t="str">
        <f t="shared" si="1"/>
        <v/>
      </c>
      <c r="O12" s="35" t="str">
        <f t="shared" si="2"/>
        <v/>
      </c>
      <c r="P12" s="36" t="str">
        <f t="shared" si="3"/>
        <v/>
      </c>
      <c r="Q12" s="35" t="str">
        <f t="shared" si="10"/>
        <v/>
      </c>
      <c r="R12" s="36" t="str">
        <f t="shared" si="4"/>
        <v/>
      </c>
      <c r="S12" s="35" t="str">
        <f t="shared" si="11"/>
        <v/>
      </c>
      <c r="T12" s="36" t="str">
        <f t="shared" si="5"/>
        <v/>
      </c>
      <c r="U12" s="35" t="str">
        <f t="shared" si="6"/>
        <v/>
      </c>
      <c r="V12" s="36" t="str">
        <f t="shared" si="7"/>
        <v/>
      </c>
      <c r="W12" s="35" t="str">
        <f t="shared" si="8"/>
        <v/>
      </c>
      <c r="X12" s="36" t="str">
        <f t="shared" si="9"/>
        <v/>
      </c>
      <c r="Y12" s="37"/>
    </row>
    <row r="13" spans="2:25" ht="24.95" customHeight="1" x14ac:dyDescent="0.3">
      <c r="B13" s="86" t="str">
        <f>Données!$E$11</f>
        <v>Manon</v>
      </c>
      <c r="C13" s="2"/>
      <c r="D13" s="2"/>
      <c r="E13" s="2"/>
      <c r="F13" s="2"/>
      <c r="G13" s="2"/>
      <c r="H13" s="71"/>
      <c r="I13" s="2"/>
      <c r="J13" s="2"/>
      <c r="K13" s="2"/>
      <c r="L13" s="71"/>
      <c r="M13" s="78"/>
      <c r="N13" s="36" t="str">
        <f t="shared" si="1"/>
        <v/>
      </c>
      <c r="O13" s="35" t="str">
        <f t="shared" si="2"/>
        <v/>
      </c>
      <c r="P13" s="36" t="str">
        <f t="shared" si="3"/>
        <v/>
      </c>
      <c r="Q13" s="35" t="str">
        <f t="shared" si="10"/>
        <v/>
      </c>
      <c r="R13" s="36" t="str">
        <f t="shared" si="4"/>
        <v/>
      </c>
      <c r="S13" s="35" t="str">
        <f t="shared" si="11"/>
        <v/>
      </c>
      <c r="T13" s="36" t="str">
        <f t="shared" si="5"/>
        <v/>
      </c>
      <c r="U13" s="35" t="str">
        <f t="shared" si="6"/>
        <v/>
      </c>
      <c r="V13" s="36" t="str">
        <f t="shared" si="7"/>
        <v/>
      </c>
      <c r="W13" s="35" t="str">
        <f t="shared" si="8"/>
        <v/>
      </c>
      <c r="X13" s="36" t="str">
        <f t="shared" si="9"/>
        <v/>
      </c>
      <c r="Y13" s="37"/>
    </row>
    <row r="14" spans="2:25" ht="24.95" customHeight="1" x14ac:dyDescent="0.3">
      <c r="B14" s="86" t="str">
        <f>Données!$E$10</f>
        <v>Simon</v>
      </c>
      <c r="C14" s="2"/>
      <c r="D14" s="2"/>
      <c r="E14" s="2"/>
      <c r="F14" s="2"/>
      <c r="G14" s="2"/>
      <c r="H14" s="71"/>
      <c r="I14" s="2"/>
      <c r="J14" s="2"/>
      <c r="K14" s="2"/>
      <c r="L14" s="71"/>
      <c r="M14" s="78"/>
      <c r="N14" s="36"/>
      <c r="O14" s="35"/>
      <c r="P14" s="36"/>
      <c r="Q14" s="35"/>
      <c r="R14" s="36"/>
      <c r="S14" s="35"/>
      <c r="T14" s="36"/>
      <c r="U14" s="35"/>
      <c r="V14" s="36"/>
      <c r="W14" s="35"/>
      <c r="X14" s="36"/>
      <c r="Y14" s="37"/>
    </row>
    <row r="15" spans="2:25" ht="24.95" customHeight="1" thickBot="1" x14ac:dyDescent="0.35">
      <c r="B15" s="87">
        <f>Données!$E$58</f>
        <v>0</v>
      </c>
      <c r="C15" s="2" t="s">
        <v>49</v>
      </c>
      <c r="D15" s="2" t="s">
        <v>49</v>
      </c>
      <c r="E15" s="2" t="s">
        <v>49</v>
      </c>
      <c r="F15" s="2" t="s">
        <v>49</v>
      </c>
      <c r="G15" s="2" t="s">
        <v>49</v>
      </c>
      <c r="H15" s="83" t="s">
        <v>49</v>
      </c>
      <c r="I15" s="65" t="s">
        <v>49</v>
      </c>
      <c r="J15" s="65" t="s">
        <v>49</v>
      </c>
      <c r="K15" s="65" t="s">
        <v>49</v>
      </c>
      <c r="L15" s="73" t="s">
        <v>49</v>
      </c>
      <c r="M15" s="79"/>
      <c r="N15" s="36" t="str">
        <f>(IF(COUNTIF($C15:$L15,"✓")+(COUNTIF($C15:$L15,"✓")/2)=0,"",COUNTIF($C15:$L15,"✓A")+(COUNTIF($C15:$L15,"✓")/2)))</f>
        <v/>
      </c>
      <c r="O15" s="55" t="str">
        <f>IF(COUNTIF($C15:$M15,"VA")+(COUNTIF($C15:$M15,"VA/2")/2)=0,"",COUNTIF($C15:$M15,"VA")+(COUNTIF($C15:$M15,"VA/2")/2))</f>
        <v/>
      </c>
      <c r="P15" s="66" t="str">
        <f>IF(COUNTIF($C15:$M15,"MA")+(COUNTIF($C15:$M15,"MA/2")/2)=0,"",COUNTIF($C15:$M15,"MA")+(COUNTIF($C15:$M15,"MA/2")/2))</f>
        <v/>
      </c>
      <c r="Q15" s="67" t="str">
        <f>IF(COUNTIF($C15:$M15,"CH")+(COUNTIF($C15:$M15,"CH/2")/2)=0,"",COUNTIF($C15:$M15,"CH")+(COUNTIF($C15:$M15,"CH/2")/2))</f>
        <v/>
      </c>
      <c r="R15" s="66" t="str">
        <f>IF(COUNTIF($C15:$M15,"AT")+(COUNTIF($C15:$M15,"AT/2")/2)=0,"",COUNTIF($C15:$M15,"AT")+(COUNTIF($C15:$M15,"AT/2")/2))</f>
        <v/>
      </c>
      <c r="S15" s="55" t="str">
        <f>IF(COUNTIF($C15:$M15,"OF")+(COUNTIF($C15:$M15,"OF/2")/2)=0,"",COUNTIF($C15:$M15,"OF")+(COUNTIF($C15:$M15,"OF/2")/2))</f>
        <v/>
      </c>
      <c r="T15" s="66" t="str">
        <f>IF(COUNTIF($C15:$M15,"RE")+(COUNTIF($C15:$M15,"RE/2")/2)=0,"",COUNTIF($C15:$M15,"RE")+(COUNTIF($C15:$M15,"RE/2")/2))</f>
        <v/>
      </c>
      <c r="U15" s="55" t="str">
        <f>IF(COUNTIF($C15:$M15,"FO")+(COUNTIF($C15:$M15,"FO/2")/2)=0,"",COUNTIF($C15:$M15,"FO")+(COUNTIF($C15:$M15,"FO/2")/2))</f>
        <v/>
      </c>
      <c r="V15" s="66" t="str">
        <f>IF(COUNTIF($C15:$M15,"SY")+(COUNTIF($C15:$M15,"SY/2")/2)=0,"",COUNTIF($C15:$M15,"SY")+(COUNTIF($C15:$M15,"SY/2")/2))</f>
        <v/>
      </c>
      <c r="W15" s="55" t="str">
        <f>IF(COUNTIF($C15:$M15,"PAR")+(COUNTIF($C15:$M15,"PAR/2")/2)=0,"",COUNTIF($C15:$M15,"PAR")+(COUNTIF($C15:$M15,"PAR/2")/2))</f>
        <v/>
      </c>
      <c r="X15" s="66" t="str">
        <f>IF(COUNTIF($C15:$M15,"AUT")+(COUNTIF($C15:$M15,"AUT/2")/2)=0,"",COUNTIF($C15:$M15,"AUT")+(COUNTIF($C15:$M15,"AUT/2")/2))</f>
        <v/>
      </c>
      <c r="Y15" s="37"/>
    </row>
    <row r="16" spans="2:25" ht="20.100000000000001" customHeight="1" thickTop="1" x14ac:dyDescent="0.25">
      <c r="B16" s="64" t="str">
        <f>Données!$E$59</f>
        <v>Présent</v>
      </c>
      <c r="C16" s="101">
        <f>(IF(COUNTIF($C6:$D15,"")+(COUNTIF($C6:$D15,"")/2)=0,"",COUNTIF($C6:$D15,"A")+(COUNTIF($C6:$D15,"")/2)))</f>
        <v>7.5</v>
      </c>
      <c r="D16" s="94"/>
      <c r="E16" s="92">
        <f>(IF(COUNTIF($E6:$F15,"")+(COUNTIF($E6:$F15,"")/2)=0,"",COUNTIF($E6:$F15,"A")+(COUNTIF($E6:$F15,"")/2)))</f>
        <v>7</v>
      </c>
      <c r="F16" s="93"/>
      <c r="G16" s="92">
        <f>(IF(COUNTIF($G6:$H15,"")+(COUNTIF($G6:$H15,"")/2)=0,"",COUNTIF($G6:$H15,"A")+(COUNTIF($G6:$H15,"")/2)))</f>
        <v>7.5</v>
      </c>
      <c r="H16" s="93"/>
      <c r="I16" s="94">
        <f>(IF(COUNTIF($C6:$D15,"")+(COUNTIF($C6:$D15,"")/2)=0,"",COUNTIF($C6:$D15,"A")+(COUNTIF($C6:$D15,"")/2)))</f>
        <v>7.5</v>
      </c>
      <c r="J16" s="94"/>
      <c r="K16" s="92">
        <f>(IF(COUNTIF($C6:$D15,"")+(COUNTIF($C6:$D15,"")/2)=0,"",COUNTIF($C6:$D15,"A")+(COUNTIF($C6:$D15,"")/2)))</f>
        <v>7.5</v>
      </c>
      <c r="L16" s="93"/>
      <c r="M16" s="80"/>
      <c r="N16" s="75"/>
      <c r="O16" s="35"/>
      <c r="P16" s="36"/>
      <c r="Q16" s="35"/>
      <c r="R16" s="36"/>
      <c r="S16" s="35"/>
      <c r="T16" s="36"/>
      <c r="U16" s="35"/>
      <c r="V16" s="36"/>
      <c r="W16" s="35"/>
      <c r="X16" s="36"/>
      <c r="Y16" s="68"/>
    </row>
    <row r="17" spans="2:25" ht="20.100000000000001" customHeight="1" x14ac:dyDescent="0.25">
      <c r="B17" s="30" t="str">
        <f>Données!$E$60</f>
        <v>Vacances</v>
      </c>
      <c r="C17" s="96">
        <f>(IF(COUNTIF($C6:$D15,"Va")+(COUNTIF($C6:$D15,"Va")/2)=0,"",COUNTIF($C6:$D15,"VaA")+(COUNTIF($C6:$D15,"Va")/2)))</f>
        <v>1</v>
      </c>
      <c r="D17" s="89"/>
      <c r="E17" s="88">
        <f>(IF(COUNTIF($E6:$F15,"Va")+(COUNTIF($E6:$F15,"Va")/2)=0,"",COUNTIF($E6:$F15,"VaA")+(COUNTIF($E6:$F15,"Va")/2)))</f>
        <v>1</v>
      </c>
      <c r="F17" s="89"/>
      <c r="G17" s="88">
        <f>(IF(COUNTIF($G6:$H15,"Va")+(COUNTIF($G6:$H15,"Va")/2)=0,"",COUNTIF($G6:$H15,"VaA")+(COUNTIF($G6:$H15,"Va")/2)))</f>
        <v>1</v>
      </c>
      <c r="H17" s="89"/>
      <c r="I17" s="88"/>
      <c r="J17" s="89"/>
      <c r="K17" s="88"/>
      <c r="L17" s="89"/>
      <c r="M17" s="78"/>
      <c r="N17" s="75"/>
      <c r="O17" s="35"/>
      <c r="P17" s="36"/>
      <c r="Q17" s="35"/>
      <c r="R17" s="36"/>
      <c r="S17" s="35"/>
      <c r="T17" s="36"/>
      <c r="U17" s="35"/>
      <c r="V17" s="36"/>
      <c r="W17" s="35"/>
      <c r="X17" s="36"/>
      <c r="Y17" s="37"/>
    </row>
    <row r="18" spans="2:25" ht="20.100000000000001" customHeight="1" x14ac:dyDescent="0.25">
      <c r="B18" s="30" t="str">
        <f>Données!$E$61</f>
        <v>Maladie</v>
      </c>
      <c r="C18" s="96">
        <f>(IF(COUNTIF($C7:$D16,"Ma")+(COUNTIF($C7:$D16,"Ma")/2)=0,"",COUNTIF($C7:$D16,"MaA")+(COUNTIF($C7:$D16,"Ma")/2)))</f>
        <v>0.5</v>
      </c>
      <c r="D18" s="89"/>
      <c r="E18" s="95" t="str">
        <f>(IF(COUNTIF($E6:$F15,"Ma")+(COUNTIF($E6:$F15,"Ma")/2)=0,"",COUNTIF($E6:$F15,"MaA")+(COUNTIF($E6:$F15,"Ma")/2)))</f>
        <v/>
      </c>
      <c r="F18" s="89"/>
      <c r="G18" s="95" t="str">
        <f>(IF(COUNTIF($G6:$H15,"Ma")+(COUNTIF($G6:$H15,"Ma")/2)=0,"",COUNTIF($G6:$H15,"MaA")+(COUNTIF($G6:$H15,"Ma")/2)))</f>
        <v/>
      </c>
      <c r="H18" s="89"/>
      <c r="I18" s="88"/>
      <c r="J18" s="89"/>
      <c r="K18" s="88"/>
      <c r="L18" s="89"/>
      <c r="M18" s="78"/>
      <c r="N18" s="75"/>
      <c r="O18" s="35"/>
      <c r="P18" s="36"/>
      <c r="Q18" s="35"/>
      <c r="R18" s="36"/>
      <c r="S18" s="35"/>
      <c r="T18" s="36"/>
      <c r="U18" s="35"/>
      <c r="V18" s="36"/>
      <c r="W18" s="35"/>
      <c r="X18" s="36"/>
      <c r="Y18" s="37"/>
    </row>
    <row r="19" spans="2:25" ht="20.100000000000001" customHeight="1" x14ac:dyDescent="0.25">
      <c r="B19" s="30" t="str">
        <f>Données!$E$62</f>
        <v>Crédit horaire</v>
      </c>
      <c r="C19" s="96" t="str">
        <f>(IF(COUNTIF($C8:$D17,"Ch")+(COUNTIF($C8:$D17,"Ch")/2)=0,"",COUNTIF($C8:$D17,"ChA")+(COUNTIF($C8:$D17,"Ch")/2)))</f>
        <v/>
      </c>
      <c r="D19" s="89"/>
      <c r="E19" s="95">
        <f>(IF(COUNTIF($E6:$F15,"Ch")+(COUNTIF($E6:$F15,"Ch")/2)=0,"",COUNTIF($E6:$F15,"ChA")+(COUNTIF($E6:$F15,"Ch")/2)))</f>
        <v>0.5</v>
      </c>
      <c r="F19" s="89"/>
      <c r="G19" s="95" t="str">
        <f>(IF(COUNTIF($G6:$H15,"Ch")+(COUNTIF($G6:$H15,"Ch")/2)=0,"",COUNTIF($G6:$H15,"ChA")+(COUNTIF($G6:$H15,"Ch")/2)))</f>
        <v/>
      </c>
      <c r="H19" s="89"/>
      <c r="I19" s="88"/>
      <c r="J19" s="89"/>
      <c r="K19" s="88"/>
      <c r="L19" s="89"/>
      <c r="M19" s="78"/>
      <c r="N19" s="75"/>
      <c r="O19" s="35"/>
      <c r="P19" s="36"/>
      <c r="Q19" s="35"/>
      <c r="R19" s="36"/>
      <c r="S19" s="35"/>
      <c r="T19" s="36"/>
      <c r="U19" s="35"/>
      <c r="V19" s="36"/>
      <c r="W19" s="35"/>
      <c r="X19" s="36"/>
      <c r="Y19" s="37"/>
    </row>
    <row r="20" spans="2:25" ht="20.100000000000001" customHeight="1" x14ac:dyDescent="0.25">
      <c r="B20" s="30" t="str">
        <f>Données!$E$63</f>
        <v>ARTT</v>
      </c>
      <c r="C20" s="96" t="str">
        <f>(IF(COUNTIF($C9:$D18,"Att")+(COUNTIF($C9:$D18,"Att")/2)=0,"",COUNTIF($C9:$D18,"AttA")+(COUNTIF($C9:$D18,"Att")/2)))</f>
        <v/>
      </c>
      <c r="D20" s="89"/>
      <c r="E20" s="95" t="str">
        <f>(IF(COUNTIF($E6:$F15,"Att")+(COUNTIF($E6:$F15,"Att")/2)=0,"",COUNTIF($E6:$F15,"AttA")+(COUNTIF($E6:$F15,"Att")/2)))</f>
        <v/>
      </c>
      <c r="F20" s="89"/>
      <c r="G20" s="95">
        <f>(IF(COUNTIF($G6:$H15,"Att")+(COUNTIF($G6:$H15,"Att")/2)=0,"",COUNTIF($G6:$H15,"AttA")+(COUNTIF($G6:$H15,"Att")/2)))</f>
        <v>0.5</v>
      </c>
      <c r="H20" s="89"/>
      <c r="I20" s="88"/>
      <c r="J20" s="89"/>
      <c r="K20" s="88"/>
      <c r="L20" s="89"/>
      <c r="M20" s="78"/>
      <c r="N20" s="75"/>
      <c r="O20" s="35"/>
      <c r="P20" s="36"/>
      <c r="Q20" s="35"/>
      <c r="R20" s="36"/>
      <c r="S20" s="35"/>
      <c r="T20" s="36"/>
      <c r="U20" s="35"/>
      <c r="V20" s="36"/>
      <c r="W20" s="35"/>
      <c r="X20" s="36"/>
      <c r="Y20" s="37"/>
    </row>
    <row r="21" spans="2:25" ht="20.100000000000001" customHeight="1" x14ac:dyDescent="0.25">
      <c r="B21" s="30" t="str">
        <f>Données!$E$64</f>
        <v>Obligations familiales</v>
      </c>
      <c r="C21" s="96" t="str">
        <f>(IF(COUNTIF($C10:$D19,"Of")+(COUNTIF($C10:$D19,"Of")/2)=0,"",COUNTIF($C10:$D19,"OfA")+(COUNTIF($C10:$D19,"Of")/2)))</f>
        <v/>
      </c>
      <c r="D21" s="89"/>
      <c r="E21" s="95" t="str">
        <f>(IF(COUNTIF($E6:$F15,"Of")+(COUNTIF($E6:$F15,"Of")/2)=0,"",COUNTIF($E6:$F15,"OfA")+(COUNTIF($E6:$F15,"Of")/2)))</f>
        <v/>
      </c>
      <c r="F21" s="89"/>
      <c r="G21" s="95" t="str">
        <f>(IF(COUNTIF($G6:$H15,"Of")+(COUNTIF($G6:$H15,"Of")/2)=0,"",COUNTIF($G6:$H15,"OfA")+(COUNTIF($G6:$H15,"Of")/2)))</f>
        <v/>
      </c>
      <c r="H21" s="89"/>
      <c r="I21" s="88"/>
      <c r="J21" s="89"/>
      <c r="K21" s="88"/>
      <c r="L21" s="89"/>
      <c r="M21" s="78"/>
      <c r="N21" s="75"/>
      <c r="O21" s="35"/>
      <c r="P21" s="36"/>
      <c r="Q21" s="35"/>
      <c r="R21" s="36"/>
      <c r="S21" s="35"/>
      <c r="T21" s="36"/>
      <c r="U21" s="35"/>
      <c r="V21" s="36"/>
      <c r="W21" s="35"/>
      <c r="X21" s="36"/>
      <c r="Y21" s="37"/>
    </row>
    <row r="22" spans="2:25" ht="20.100000000000001" customHeight="1" x14ac:dyDescent="0.25">
      <c r="B22" s="30" t="str">
        <f>Données!$E$65</f>
        <v>Retraite progressive</v>
      </c>
      <c r="C22" s="96" t="str">
        <f>(IF(COUNTIF($C6:$D15,"Ret")+(COUNTIF($C6:$D15,"Ret")/2)=0,"",COUNTIF($C6:$D15,"RetA")+(COUNTIF($C6:$D15,"Ret")/2)))</f>
        <v/>
      </c>
      <c r="D22" s="89"/>
      <c r="E22" s="95" t="str">
        <f>(IF(COUNTIF($E6:$F15,"Ret")+(COUNTIF($E6:$F15,"Ret")/2)=0,"",COUNTIF($E6:$F15,"RetA")+(COUNTIF($E6:$F15,"Ret")/2)))</f>
        <v/>
      </c>
      <c r="F22" s="89"/>
      <c r="G22" s="95" t="str">
        <f>(IF(COUNTIF($G6:$H15,"Ret")+(COUNTIF($G6:$H15,"Ret")/2)=0,"",COUNTIF($G6:$H15,"Reta")+(COUNTIF($G6:$H15,"Ret")/2)))</f>
        <v/>
      </c>
      <c r="H22" s="89"/>
      <c r="I22" s="88"/>
      <c r="J22" s="89"/>
      <c r="K22" s="88"/>
      <c r="L22" s="89"/>
      <c r="M22" s="78"/>
      <c r="N22" s="75"/>
      <c r="O22" s="35"/>
      <c r="P22" s="36"/>
      <c r="Q22" s="35"/>
      <c r="R22" s="36"/>
      <c r="S22" s="35"/>
      <c r="T22" s="36"/>
      <c r="U22" s="35"/>
      <c r="V22" s="36"/>
      <c r="W22" s="35"/>
      <c r="X22" s="36"/>
      <c r="Y22" s="37"/>
    </row>
    <row r="23" spans="2:25" ht="20.100000000000001" customHeight="1" x14ac:dyDescent="0.25">
      <c r="B23" s="30" t="str">
        <f>Données!$E$66</f>
        <v>Formation</v>
      </c>
      <c r="C23" s="96" t="str">
        <f>(IF(COUNTIF($C6:$D15,"Fo")+(COUNTIF($C6:$D15,"Fo")/2)=0,"",COUNTIF($C6:$D15,"FoA")+(COUNTIF($C6:$D15,"Fo")/2)))</f>
        <v/>
      </c>
      <c r="D23" s="89"/>
      <c r="E23" s="95">
        <f>(IF(COUNTIF($E6:$F15,"Fo")+(COUNTIF($E6:$F15,"Fo")/2)=0,"",COUNTIF($E6:$F15,"FoA")+(COUNTIF($E6:$F15,"Fo")/2)))</f>
        <v>0.5</v>
      </c>
      <c r="F23" s="89"/>
      <c r="G23" s="95" t="str">
        <f>(IF(COUNTIF($G6:$H15,"Fo")+(COUNTIF($G6:$H15,"Fo")/2)=0,"",COUNTIF($G6:$H15,"FoA")+(COUNTIF($G6:$H15,"Fo")/2)))</f>
        <v/>
      </c>
      <c r="H23" s="89"/>
      <c r="I23" s="88"/>
      <c r="J23" s="89"/>
      <c r="K23" s="88"/>
      <c r="L23" s="89"/>
      <c r="M23" s="78"/>
      <c r="N23" s="75"/>
      <c r="O23" s="35"/>
      <c r="P23" s="36"/>
      <c r="Q23" s="35"/>
      <c r="R23" s="36"/>
      <c r="S23" s="35"/>
      <c r="T23" s="36"/>
      <c r="U23" s="35"/>
      <c r="V23" s="36"/>
      <c r="W23" s="35"/>
      <c r="X23" s="36"/>
      <c r="Y23" s="37"/>
    </row>
    <row r="24" spans="2:25" ht="20.100000000000001" customHeight="1" x14ac:dyDescent="0.25">
      <c r="B24" s="30" t="str">
        <f>Données!$E$67</f>
        <v>Syndicat</v>
      </c>
      <c r="C24" s="96" t="str">
        <f>(IF(COUNTIF($C6:$D15,"Sy")+(COUNTIF($C6:$D15,"Sy")/2)=0,"",COUNTIF($C6:$D15,"SyA")+(COUNTIF($C6:$D15,"Sy")/2)))</f>
        <v/>
      </c>
      <c r="D24" s="89"/>
      <c r="E24" s="95" t="str">
        <f>(IF(COUNTIF($E6:$F15,"Sy")+(COUNTIF($E6:$F15,"Sy")/2)=0,"",COUNTIF($E6:$F15,"SyA")+(COUNTIF($E6:$F15,"Sy")/2)))</f>
        <v/>
      </c>
      <c r="F24" s="89"/>
      <c r="G24" s="95" t="str">
        <f>(IF(COUNTIF($G6:$H15,"Sy")+(COUNTIF($G6:$H15,"Sy")/2)=0,"",COUNTIF($G6:$H15,"SyA")+(COUNTIF($G6:$H15,"Sy")/2)))</f>
        <v/>
      </c>
      <c r="H24" s="89"/>
      <c r="I24" s="88"/>
      <c r="J24" s="89"/>
      <c r="K24" s="88"/>
      <c r="L24" s="89"/>
      <c r="M24" s="78"/>
      <c r="N24" s="75"/>
      <c r="O24" s="35"/>
      <c r="P24" s="36"/>
      <c r="Q24" s="35"/>
      <c r="R24" s="36"/>
      <c r="S24" s="35"/>
      <c r="T24" s="36"/>
      <c r="U24" s="35"/>
      <c r="V24" s="36"/>
      <c r="W24" s="35"/>
      <c r="X24" s="36"/>
      <c r="Y24" s="37"/>
    </row>
    <row r="25" spans="2:25" ht="20.100000000000001" customHeight="1" x14ac:dyDescent="0.25">
      <c r="B25" s="30" t="str">
        <f>Données!$E$68</f>
        <v>Congés pat /mat</v>
      </c>
      <c r="C25" s="96" t="str">
        <f>(IF(COUNTIF($C6:$D15,"Pa")+(COUNTIF($C6:$D15,"Pa")/2)=0,"",COUNTIF($C6:$D15,"PaA")+(COUNTIF($C6:$D15,"Pa")/2)))</f>
        <v/>
      </c>
      <c r="D25" s="89"/>
      <c r="E25" s="95" t="str">
        <f>(IF(COUNTIF($E6:$F15,"Pa")+(COUNTIF($E6:$F15,"Pa")/2)=0,"",COUNTIF($E6:$F15,"PaA")+(COUNTIF($E6:$F15,"Pa")/2)))</f>
        <v/>
      </c>
      <c r="F25" s="89"/>
      <c r="G25" s="95" t="str">
        <f>(IF(COUNTIF($G6:$H15,"Pa")+(COUNTIF($G6:$H15,"Pa")/2)=0,"",COUNTIF($G6:$H15,"PaA")+(COUNTIF($G6:$H15,"Pa")/2)))</f>
        <v/>
      </c>
      <c r="H25" s="89"/>
      <c r="I25" s="88"/>
      <c r="J25" s="89"/>
      <c r="K25" s="88"/>
      <c r="L25" s="89"/>
      <c r="M25" s="78"/>
      <c r="N25" s="75"/>
      <c r="O25" s="35"/>
      <c r="P25" s="36"/>
      <c r="Q25" s="35"/>
      <c r="R25" s="36"/>
      <c r="S25" s="35"/>
      <c r="T25" s="36"/>
      <c r="U25" s="35"/>
      <c r="V25" s="36"/>
      <c r="W25" s="35"/>
      <c r="X25" s="36"/>
      <c r="Y25" s="37"/>
    </row>
    <row r="26" spans="2:25" ht="20.100000000000001" customHeight="1" x14ac:dyDescent="0.25">
      <c r="B26" s="30" t="str">
        <f>Données!$E$69</f>
        <v>Autres</v>
      </c>
      <c r="C26" s="96" t="str">
        <f>(IF(COUNTIF($C6:$D15,"Au")+(COUNTIF($C6:$D15,"Au")/2)=0,"",COUNTIF($C6:$D15,"AuA")+(COUNTIF($C6:$D15,"Au")/2)))</f>
        <v/>
      </c>
      <c r="D26" s="89"/>
      <c r="E26" s="95" t="str">
        <f>(IF(COUNTIF($E6:$F15,"Au")+(COUNTIF($E6:$F15,"Au")/2)=0,"",COUNTIF($E6:$F15,"AuA")+(COUNTIF($E6:$F15,"Au")/2)))</f>
        <v/>
      </c>
      <c r="F26" s="89"/>
      <c r="G26" s="95" t="str">
        <f>(IF(COUNTIF($G6:$H15,"Au")+(COUNTIF($G6:$H15,"Au")/2)=0,"",COUNTIF($G6:$H15,"AuA")+(COUNTIF($G6:$H15,"Au")/2)))</f>
        <v/>
      </c>
      <c r="H26" s="89"/>
      <c r="I26" s="88"/>
      <c r="J26" s="89"/>
      <c r="K26" s="88"/>
      <c r="L26" s="89"/>
      <c r="M26" s="78"/>
      <c r="N26" s="75"/>
      <c r="O26" s="35"/>
      <c r="P26" s="36"/>
      <c r="Q26" s="35"/>
      <c r="R26" s="36"/>
      <c r="S26" s="35"/>
      <c r="T26" s="36"/>
      <c r="U26" s="35"/>
      <c r="V26" s="36"/>
      <c r="W26" s="35"/>
      <c r="X26" s="36"/>
      <c r="Y26" s="37"/>
    </row>
    <row r="27" spans="2:25" ht="20.100000000000001" customHeight="1" thickBot="1" x14ac:dyDescent="0.3">
      <c r="B27" s="63" t="str">
        <f>Données!$E$70</f>
        <v>Contraintes de la journée</v>
      </c>
      <c r="C27" s="115">
        <f>SUM(C17:D26)</f>
        <v>1.5</v>
      </c>
      <c r="D27" s="91"/>
      <c r="E27" s="90">
        <f>SUM(E17:F26)</f>
        <v>2</v>
      </c>
      <c r="F27" s="91"/>
      <c r="G27" s="116">
        <f>SUM(G17:H26)</f>
        <v>1.5</v>
      </c>
      <c r="H27" s="91"/>
      <c r="I27" s="90">
        <f>SUM(I17:J26)</f>
        <v>0</v>
      </c>
      <c r="J27" s="91"/>
      <c r="K27" s="90">
        <f ca="1">SUM(K17:L27)</f>
        <v>0</v>
      </c>
      <c r="L27" s="91"/>
      <c r="M27" s="79"/>
      <c r="N27" s="76" t="e">
        <f>IF(COUNTIF(#REF!,"P")+(COUNTIF(#REF!,"P/2")/2)=0,"",COUNTIF(#REF!,"P")+(COUNTIF(#REF!,"P/2")/2))</f>
        <v>#REF!</v>
      </c>
      <c r="O27" s="35" t="e">
        <f>IF(COUNTIF(#REF!,"VA")+(COUNTIF(#REF!,"VA/2")/2)=0,"",COUNTIF(#REF!,"VA")+(COUNTIF(#REF!,"VA/2")/2))</f>
        <v>#REF!</v>
      </c>
      <c r="P27" s="36" t="e">
        <f>IF(COUNTIF(#REF!,"MA")+(COUNTIF(#REF!,"MA/2")/2)=0,"",COUNTIF(#REF!,"MA")+(COUNTIF(#REF!,"MA/2")/2))</f>
        <v>#REF!</v>
      </c>
      <c r="Q27" s="38" t="e">
        <f>IF(COUNTIF(#REF!,"CH")+(COUNTIF(#REF!,"CH/2")/2)=0,"",COUNTIF(#REF!,"CH")+(COUNTIF(#REF!,"CH/2")/2))</f>
        <v>#REF!</v>
      </c>
      <c r="R27" s="36" t="e">
        <f>IF(COUNTIF(#REF!,"AT")+(COUNTIF(#REF!,"AT/2")/2)=0,"",COUNTIF(#REF!,"AT")+(COUNTIF(#REF!,"AT/2")/2))</f>
        <v>#REF!</v>
      </c>
      <c r="S27" s="38" t="e">
        <f>IF(COUNTIF(#REF!,"OF")+(COUNTIF(#REF!,"OF/2")/2)=0,"",COUNTIF(#REF!,"OF")+(COUNTIF(#REF!,"OF/2")/2))</f>
        <v>#REF!</v>
      </c>
      <c r="T27" s="36" t="e">
        <f>IF(COUNTIF(#REF!,"RE")+(COUNTIF(#REF!,"RE/2")/2)=0,"",COUNTIF(#REF!,"RE")+(COUNTIF(#REF!,"RE/2")/2))</f>
        <v>#REF!</v>
      </c>
      <c r="U27" s="35" t="e">
        <f>IF(COUNTIF(#REF!,"FO")+(COUNTIF(#REF!,"FO/2")/2)=0,"",COUNTIF(#REF!,"FO")+(COUNTIF(#REF!,"FO/2")/2))</f>
        <v>#REF!</v>
      </c>
      <c r="V27" s="36" t="e">
        <f>IF(COUNTIF(#REF!,"SY")+(COUNTIF(#REF!,"SY/2")/2)=0,"",COUNTIF(#REF!,"SY")+(COUNTIF(#REF!,"SY/2")/2))</f>
        <v>#REF!</v>
      </c>
      <c r="W27" s="38" t="e">
        <f>IF(COUNTIF(#REF!,"PAR")+(COUNTIF(#REF!,"PAR/2")/2)=0,"",COUNTIF(#REF!,"PAR")+(COUNTIF(#REF!,"PAR/2")/2))</f>
        <v>#REF!</v>
      </c>
      <c r="X27" s="39" t="e">
        <f>IF(COUNTIF(#REF!,"AUT")+(COUNTIF(#REF!,"AUT/2")/2)=0,"",COUNTIF(#REF!,"AUT")+(COUNTIF(#REF!,"AUT/2")/2))</f>
        <v>#REF!</v>
      </c>
      <c r="Y27" s="40"/>
    </row>
    <row r="28" spans="2:25" ht="15.75" thickTop="1" x14ac:dyDescent="0.25"/>
  </sheetData>
  <mergeCells count="87">
    <mergeCell ref="W3:W5"/>
    <mergeCell ref="X3:X5"/>
    <mergeCell ref="Y3:Y5"/>
    <mergeCell ref="C5:D5"/>
    <mergeCell ref="C4:D4"/>
    <mergeCell ref="C3:D3"/>
    <mergeCell ref="E4:F4"/>
    <mergeCell ref="E3:F3"/>
    <mergeCell ref="K4:L4"/>
    <mergeCell ref="G5:H5"/>
    <mergeCell ref="E5:F5"/>
    <mergeCell ref="I4:J4"/>
    <mergeCell ref="K5:L5"/>
    <mergeCell ref="I5:J5"/>
    <mergeCell ref="I3:J3"/>
    <mergeCell ref="K3:L3"/>
    <mergeCell ref="R3:R5"/>
    <mergeCell ref="S3:S5"/>
    <mergeCell ref="T3:T5"/>
    <mergeCell ref="U3:U5"/>
    <mergeCell ref="V3:V5"/>
    <mergeCell ref="C21:D21"/>
    <mergeCell ref="O3:O5"/>
    <mergeCell ref="N3:N5"/>
    <mergeCell ref="P3:P5"/>
    <mergeCell ref="Q3:Q5"/>
    <mergeCell ref="C16:D16"/>
    <mergeCell ref="C17:D17"/>
    <mergeCell ref="C18:D18"/>
    <mergeCell ref="C19:D19"/>
    <mergeCell ref="C20:D20"/>
    <mergeCell ref="E21:F21"/>
    <mergeCell ref="E22:F22"/>
    <mergeCell ref="E23:F23"/>
    <mergeCell ref="E24:F24"/>
    <mergeCell ref="E25:F25"/>
    <mergeCell ref="E16:F16"/>
    <mergeCell ref="E17:F17"/>
    <mergeCell ref="E18:F18"/>
    <mergeCell ref="E19:F19"/>
    <mergeCell ref="E20:F20"/>
    <mergeCell ref="G21:H21"/>
    <mergeCell ref="G22:H22"/>
    <mergeCell ref="G23:H23"/>
    <mergeCell ref="G4:H4"/>
    <mergeCell ref="G3:H3"/>
    <mergeCell ref="G16:H16"/>
    <mergeCell ref="G17:H17"/>
    <mergeCell ref="G18:H18"/>
    <mergeCell ref="G19:H19"/>
    <mergeCell ref="G20:H20"/>
    <mergeCell ref="I26:J26"/>
    <mergeCell ref="I27:J27"/>
    <mergeCell ref="G24:H24"/>
    <mergeCell ref="C22:D22"/>
    <mergeCell ref="C23:D23"/>
    <mergeCell ref="C24:D24"/>
    <mergeCell ref="G25:H25"/>
    <mergeCell ref="G26:H26"/>
    <mergeCell ref="C25:D25"/>
    <mergeCell ref="C26:D26"/>
    <mergeCell ref="E26:F26"/>
    <mergeCell ref="C27:D27"/>
    <mergeCell ref="E27:F27"/>
    <mergeCell ref="G27:H27"/>
    <mergeCell ref="I21:J21"/>
    <mergeCell ref="I22:J22"/>
    <mergeCell ref="I23:J23"/>
    <mergeCell ref="I24:J24"/>
    <mergeCell ref="I25:J25"/>
    <mergeCell ref="I16:J16"/>
    <mergeCell ref="I17:J17"/>
    <mergeCell ref="I18:J18"/>
    <mergeCell ref="I19:J19"/>
    <mergeCell ref="I20:J20"/>
    <mergeCell ref="K25:L25"/>
    <mergeCell ref="K26:L26"/>
    <mergeCell ref="K27:L27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</mergeCells>
  <conditionalFormatting sqref="C6:L15">
    <cfRule type="expression" dxfId="6" priority="242">
      <formula>C$5="F"</formula>
    </cfRule>
    <cfRule type="cellIs" dxfId="5" priority="243" operator="equal">
      <formula>"C"</formula>
    </cfRule>
    <cfRule type="cellIs" dxfId="4" priority="244" operator="equal">
      <formula>"F"</formula>
    </cfRule>
    <cfRule type="cellIs" dxfId="3" priority="245" operator="equal">
      <formula>"M"</formula>
    </cfRule>
    <cfRule type="cellIs" dxfId="2" priority="246" operator="equal">
      <formula>"A"</formula>
    </cfRule>
  </conditionalFormatting>
  <conditionalFormatting sqref="C3:H5">
    <cfRule type="expression" dxfId="1" priority="248">
      <formula>C$5="F"</formula>
    </cfRule>
  </conditionalFormatting>
  <conditionalFormatting sqref="C3:H3">
    <cfRule type="timePeriod" dxfId="0" priority="241" timePeriod="lastMonth">
      <formula>AND(MONTH(C3)=MONTH(EDATE(TODAY(),0-1)),YEAR(C3)=YEAR(EDATE(TODAY(),0-1)))</formula>
    </cfRule>
  </conditionalFormatting>
  <pageMargins left="0.31496062992125984" right="0.31496062992125984" top="0.35433070866141736" bottom="0.35433070866141736" header="0.31496062992125984" footer="0.31496062992125984"/>
  <pageSetup paperSize="5" scale="54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Données!$G$6:$G$16</xm:f>
          </x14:formula1>
          <xm:sqref>E6:H6</xm:sqref>
        </x14:dataValidation>
        <x14:dataValidation type="list" showInputMessage="1" showErrorMessage="1">
          <x14:formula1>
            <xm:f>Données!$G$5:$G$16</xm:f>
          </x14:formula1>
          <xm:sqref>C6:D6 I6:L15 C7:H15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V50"/>
  <sheetViews>
    <sheetView view="pageBreakPreview" topLeftCell="BA1" zoomScale="90" zoomScaleNormal="100" zoomScaleSheetLayoutView="90" workbookViewId="0">
      <selection activeCell="CK10" sqref="CK10"/>
    </sheetView>
  </sheetViews>
  <sheetFormatPr baseColWidth="10" defaultRowHeight="15" x14ac:dyDescent="0.25"/>
  <cols>
    <col min="1" max="1" width="3.28515625" customWidth="1"/>
    <col min="2" max="2" width="5.140625" style="41" customWidth="1"/>
    <col min="3" max="3" width="5.85546875" style="42" customWidth="1"/>
    <col min="4" max="109" width="3" customWidth="1"/>
    <col min="110" max="120" width="5.7109375" customWidth="1"/>
    <col min="121" max="121" width="4" customWidth="1"/>
  </cols>
  <sheetData>
    <row r="1" spans="1:126" ht="33" customHeight="1" x14ac:dyDescent="0.25"/>
    <row r="2" spans="1:126" ht="71.25" customHeight="1" x14ac:dyDescent="0.25">
      <c r="B2" s="129" t="s">
        <v>43</v>
      </c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9"/>
      <c r="V2" s="129"/>
      <c r="W2" s="129"/>
      <c r="X2" s="129"/>
      <c r="Y2" s="129"/>
      <c r="Z2" s="129"/>
      <c r="AA2" s="129"/>
      <c r="AB2" s="129"/>
      <c r="AC2" s="129"/>
      <c r="AD2" s="129"/>
      <c r="AE2" s="129"/>
      <c r="AF2" s="129"/>
      <c r="AG2" s="129"/>
      <c r="AH2" s="129"/>
      <c r="AI2" s="129"/>
      <c r="AJ2" s="129"/>
      <c r="AK2" s="129"/>
      <c r="AL2" s="129"/>
      <c r="AM2" s="129"/>
      <c r="AN2" s="129"/>
      <c r="AO2" s="129"/>
      <c r="AP2" s="129"/>
      <c r="AQ2" s="129"/>
      <c r="AR2" s="129"/>
      <c r="AS2" s="129"/>
      <c r="AT2" s="129"/>
      <c r="AU2" s="129"/>
      <c r="AV2" s="129"/>
      <c r="AW2" s="129"/>
      <c r="AX2" s="129"/>
      <c r="AY2" s="129"/>
      <c r="AZ2" s="129"/>
      <c r="BA2" s="129"/>
      <c r="BB2" s="129"/>
      <c r="BC2" s="129"/>
      <c r="BD2" s="129"/>
      <c r="BE2" s="129"/>
      <c r="BF2" s="129"/>
      <c r="BG2" s="129"/>
      <c r="BH2" s="129"/>
      <c r="BI2" s="129"/>
      <c r="BJ2" s="129"/>
      <c r="BK2" s="129"/>
      <c r="BL2" s="129"/>
      <c r="BM2" s="129"/>
      <c r="BN2" s="129"/>
      <c r="BO2" s="129"/>
      <c r="BP2" s="129"/>
      <c r="BQ2" s="129"/>
      <c r="BR2" s="129"/>
      <c r="BS2" s="129"/>
      <c r="BT2" s="129"/>
      <c r="BU2" s="129"/>
      <c r="BV2" s="129"/>
      <c r="BW2" s="129"/>
      <c r="BX2" s="129"/>
      <c r="BY2" s="129"/>
      <c r="BZ2" s="129"/>
      <c r="CA2" s="129"/>
      <c r="CB2" s="129"/>
      <c r="CC2" s="129"/>
      <c r="CD2" s="129"/>
      <c r="CE2" s="129"/>
      <c r="CF2" s="129"/>
      <c r="CG2" s="129"/>
      <c r="CH2" s="129"/>
      <c r="CI2" s="129"/>
      <c r="CJ2" s="129"/>
      <c r="CK2" s="129"/>
      <c r="CL2" s="129"/>
      <c r="CM2" s="129"/>
      <c r="CN2" s="129"/>
      <c r="CO2" s="129"/>
      <c r="CP2" s="129"/>
      <c r="CQ2" s="129"/>
      <c r="CR2" s="129"/>
      <c r="CS2" s="129"/>
      <c r="CT2" s="129"/>
      <c r="CU2" s="129"/>
      <c r="CV2" s="129"/>
      <c r="CW2" s="129"/>
      <c r="CX2" s="129"/>
      <c r="CY2" s="129"/>
      <c r="CZ2" s="129"/>
      <c r="DA2" s="129"/>
      <c r="DB2" s="129"/>
      <c r="DC2" s="129"/>
      <c r="DD2" s="129"/>
      <c r="DE2" s="129"/>
      <c r="DF2" s="129"/>
      <c r="DG2" s="129"/>
      <c r="DH2" s="129"/>
      <c r="DI2" s="129"/>
      <c r="DJ2" s="129"/>
      <c r="DK2" s="129"/>
      <c r="DL2" s="129"/>
      <c r="DM2" s="129"/>
      <c r="DN2" s="129"/>
      <c r="DO2" s="129"/>
      <c r="DP2" s="129"/>
    </row>
    <row r="3" spans="1:126" ht="19.5" customHeight="1" thickBot="1" x14ac:dyDescent="0.3">
      <c r="B3" s="46"/>
      <c r="C3" s="43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</row>
    <row r="4" spans="1:126" ht="30" customHeight="1" thickTop="1" x14ac:dyDescent="0.25">
      <c r="A4" s="33"/>
      <c r="B4" s="132">
        <v>2015</v>
      </c>
      <c r="C4" s="133"/>
      <c r="D4" s="130" t="str">
        <f>Données!$E$3</f>
        <v>Pierre</v>
      </c>
      <c r="E4" s="118"/>
      <c r="F4" s="118" t="str">
        <f>Données!$E$4</f>
        <v>Jean</v>
      </c>
      <c r="G4" s="118"/>
      <c r="H4" s="118" t="str">
        <f>Données!$E$5</f>
        <v>Jacques</v>
      </c>
      <c r="I4" s="118"/>
      <c r="J4" s="118" t="str">
        <f>Données!$E$6</f>
        <v>Lucie</v>
      </c>
      <c r="K4" s="118"/>
      <c r="L4" s="118" t="str">
        <f>Données!$E$7</f>
        <v>Marie</v>
      </c>
      <c r="M4" s="118"/>
      <c r="N4" s="118" t="str">
        <f>Données!$E$8</f>
        <v>Normand</v>
      </c>
      <c r="O4" s="118"/>
      <c r="P4" s="118" t="str">
        <f>Données!$E$9</f>
        <v>Thérèse</v>
      </c>
      <c r="Q4" s="118"/>
      <c r="R4" s="118" t="str">
        <f>Données!$E$11</f>
        <v>Manon</v>
      </c>
      <c r="S4" s="118"/>
      <c r="T4" s="118">
        <f>Données!$E$12</f>
        <v>0</v>
      </c>
      <c r="U4" s="118"/>
      <c r="V4" s="118">
        <f>Données!$E$13</f>
        <v>0</v>
      </c>
      <c r="W4" s="118"/>
      <c r="X4" s="118">
        <f>Données!$E$14</f>
        <v>0</v>
      </c>
      <c r="Y4" s="118"/>
      <c r="Z4" s="118">
        <f>Données!$E$15</f>
        <v>0</v>
      </c>
      <c r="AA4" s="118"/>
      <c r="AB4" s="118">
        <f>Données!$E$16</f>
        <v>0</v>
      </c>
      <c r="AC4" s="118"/>
      <c r="AD4" s="118">
        <f>Données!$E$18</f>
        <v>0</v>
      </c>
      <c r="AE4" s="118"/>
      <c r="AF4" s="118">
        <f>Données!$E$19</f>
        <v>0</v>
      </c>
      <c r="AG4" s="118"/>
      <c r="AH4" s="118">
        <f>Données!$E$20</f>
        <v>0</v>
      </c>
      <c r="AI4" s="118"/>
      <c r="AJ4" s="118">
        <f>Données!$E$22</f>
        <v>0</v>
      </c>
      <c r="AK4" s="118"/>
      <c r="AL4" s="118">
        <f>Données!$E$23</f>
        <v>0</v>
      </c>
      <c r="AM4" s="118"/>
      <c r="AN4" s="118">
        <f>Données!$E$24</f>
        <v>0</v>
      </c>
      <c r="AO4" s="118"/>
      <c r="AP4" s="118">
        <f>Données!$E$25</f>
        <v>0</v>
      </c>
      <c r="AQ4" s="118"/>
      <c r="AR4" s="118">
        <f>Données!$E$26</f>
        <v>0</v>
      </c>
      <c r="AS4" s="118"/>
      <c r="AT4" s="118">
        <f>Données!$E$27</f>
        <v>0</v>
      </c>
      <c r="AU4" s="118"/>
      <c r="AV4" s="118">
        <f>Données!$E$28</f>
        <v>0</v>
      </c>
      <c r="AW4" s="118"/>
      <c r="AX4" s="118">
        <f>Données!$E$29</f>
        <v>0</v>
      </c>
      <c r="AY4" s="118"/>
      <c r="AZ4" s="118">
        <f>Données!$E$30</f>
        <v>0</v>
      </c>
      <c r="BA4" s="118"/>
      <c r="BB4" s="118">
        <f>Données!$E$31</f>
        <v>0</v>
      </c>
      <c r="BC4" s="118"/>
      <c r="BD4" s="118">
        <f>Données!$E$32</f>
        <v>0</v>
      </c>
      <c r="BE4" s="118"/>
      <c r="BF4" s="118">
        <f>Données!$E$33</f>
        <v>0</v>
      </c>
      <c r="BG4" s="118"/>
      <c r="BH4" s="118">
        <f>Données!$E$34</f>
        <v>0</v>
      </c>
      <c r="BI4" s="118"/>
      <c r="BJ4" s="118">
        <f>Données!$E$35</f>
        <v>0</v>
      </c>
      <c r="BK4" s="118"/>
      <c r="BL4" s="118" t="e">
        <f>Données!#REF!</f>
        <v>#REF!</v>
      </c>
      <c r="BM4" s="118"/>
      <c r="BN4" s="118" t="e">
        <f>Données!#REF!</f>
        <v>#REF!</v>
      </c>
      <c r="BO4" s="118"/>
      <c r="BP4" s="118" t="e">
        <f>Données!#REF!</f>
        <v>#REF!</v>
      </c>
      <c r="BQ4" s="118"/>
      <c r="BR4" s="118" t="e">
        <f>Données!#REF!</f>
        <v>#REF!</v>
      </c>
      <c r="BS4" s="118"/>
      <c r="BT4" s="118" t="e">
        <f>Données!#REF!</f>
        <v>#REF!</v>
      </c>
      <c r="BU4" s="118"/>
      <c r="BV4" s="118">
        <f>Données!$E$41</f>
        <v>0</v>
      </c>
      <c r="BW4" s="118"/>
      <c r="BX4" s="118">
        <f>Données!$E$52</f>
        <v>0</v>
      </c>
      <c r="BY4" s="118"/>
      <c r="BZ4" s="118">
        <f>Données!$E$53</f>
        <v>0</v>
      </c>
      <c r="CA4" s="118"/>
      <c r="CB4" s="118">
        <f>Données!$E$54</f>
        <v>0</v>
      </c>
      <c r="CC4" s="118"/>
      <c r="CD4" s="118">
        <f>Données!$E$55</f>
        <v>0</v>
      </c>
      <c r="CE4" s="118"/>
      <c r="CF4" s="118">
        <f>Données!$E$56</f>
        <v>0</v>
      </c>
      <c r="CG4" s="118"/>
      <c r="CH4" s="118">
        <f>Données!$E$57</f>
        <v>0</v>
      </c>
      <c r="CI4" s="118"/>
      <c r="CJ4" s="118">
        <f>Données!$E$58</f>
        <v>0</v>
      </c>
      <c r="CK4" s="118"/>
      <c r="CL4" s="118">
        <f>Données!$E$49</f>
        <v>0</v>
      </c>
      <c r="CM4" s="118"/>
      <c r="CN4" s="118">
        <f>Données!$E$37</f>
        <v>0</v>
      </c>
      <c r="CO4" s="118"/>
      <c r="CP4" s="118">
        <f>Données!$E$38</f>
        <v>0</v>
      </c>
      <c r="CQ4" s="118"/>
      <c r="CR4" s="118">
        <f>Données!$E$39</f>
        <v>0</v>
      </c>
      <c r="CS4" s="118"/>
      <c r="CT4" s="118">
        <f>Données!$E$40</f>
        <v>0</v>
      </c>
      <c r="CU4" s="118"/>
      <c r="CV4" s="118" t="e">
        <f>Données!#REF!</f>
        <v>#REF!</v>
      </c>
      <c r="CW4" s="118"/>
      <c r="CX4" s="118" t="e">
        <f>Données!#REF!</f>
        <v>#REF!</v>
      </c>
      <c r="CY4" s="118"/>
      <c r="CZ4" s="118" t="e">
        <f>Données!#REF!</f>
        <v>#REF!</v>
      </c>
      <c r="DA4" s="118"/>
      <c r="DB4" s="118" t="e">
        <f>Données!#REF!</f>
        <v>#REF!</v>
      </c>
      <c r="DC4" s="118"/>
      <c r="DD4" s="118" t="e">
        <f>Données!#REF!</f>
        <v>#REF!</v>
      </c>
      <c r="DE4" s="119"/>
      <c r="DF4" s="123" t="s">
        <v>8</v>
      </c>
      <c r="DG4" s="123" t="s">
        <v>10</v>
      </c>
      <c r="DH4" s="123" t="s">
        <v>14</v>
      </c>
      <c r="DI4" s="123" t="s">
        <v>18</v>
      </c>
      <c r="DJ4" s="123" t="s">
        <v>22</v>
      </c>
      <c r="DK4" s="123" t="s">
        <v>25</v>
      </c>
      <c r="DL4" s="123" t="s">
        <v>27</v>
      </c>
      <c r="DM4" s="123" t="s">
        <v>28</v>
      </c>
      <c r="DN4" s="123" t="s">
        <v>31</v>
      </c>
      <c r="DO4" s="125" t="s">
        <v>41</v>
      </c>
      <c r="DP4" s="127" t="s">
        <v>36</v>
      </c>
    </row>
    <row r="5" spans="1:126" ht="30" customHeight="1" x14ac:dyDescent="0.25">
      <c r="A5" s="33"/>
      <c r="B5" s="132"/>
      <c r="C5" s="133"/>
      <c r="D5" s="131"/>
      <c r="E5" s="122"/>
      <c r="F5" s="122"/>
      <c r="G5" s="122"/>
      <c r="H5" s="122"/>
      <c r="I5" s="122"/>
      <c r="J5" s="122"/>
      <c r="K5" s="122"/>
      <c r="L5" s="122"/>
      <c r="M5" s="122"/>
      <c r="N5" s="122"/>
      <c r="O5" s="122"/>
      <c r="P5" s="122"/>
      <c r="Q5" s="122"/>
      <c r="R5" s="122"/>
      <c r="S5" s="122"/>
      <c r="T5" s="122"/>
      <c r="U5" s="122"/>
      <c r="V5" s="122"/>
      <c r="W5" s="122"/>
      <c r="X5" s="122"/>
      <c r="Y5" s="122"/>
      <c r="Z5" s="122"/>
      <c r="AA5" s="122"/>
      <c r="AB5" s="122"/>
      <c r="AC5" s="122"/>
      <c r="AD5" s="122"/>
      <c r="AE5" s="122"/>
      <c r="AF5" s="122"/>
      <c r="AG5" s="122"/>
      <c r="AH5" s="122"/>
      <c r="AI5" s="122"/>
      <c r="AJ5" s="122"/>
      <c r="AK5" s="122"/>
      <c r="AL5" s="122"/>
      <c r="AM5" s="122"/>
      <c r="AN5" s="122"/>
      <c r="AO5" s="122"/>
      <c r="AP5" s="122"/>
      <c r="AQ5" s="122"/>
      <c r="AR5" s="122"/>
      <c r="AS5" s="122"/>
      <c r="AT5" s="122"/>
      <c r="AU5" s="122"/>
      <c r="AV5" s="122"/>
      <c r="AW5" s="122"/>
      <c r="AX5" s="122"/>
      <c r="AY5" s="122"/>
      <c r="AZ5" s="122"/>
      <c r="BA5" s="122"/>
      <c r="BB5" s="122"/>
      <c r="BC5" s="122"/>
      <c r="BD5" s="122"/>
      <c r="BE5" s="122"/>
      <c r="BF5" s="122"/>
      <c r="BG5" s="122"/>
      <c r="BH5" s="122"/>
      <c r="BI5" s="122"/>
      <c r="BJ5" s="122"/>
      <c r="BK5" s="122"/>
      <c r="BL5" s="122"/>
      <c r="BM5" s="122"/>
      <c r="BN5" s="122"/>
      <c r="BO5" s="122"/>
      <c r="BP5" s="122"/>
      <c r="BQ5" s="122"/>
      <c r="BR5" s="122"/>
      <c r="BS5" s="122"/>
      <c r="BT5" s="122"/>
      <c r="BU5" s="122"/>
      <c r="BV5" s="122"/>
      <c r="BW5" s="122"/>
      <c r="BX5" s="122"/>
      <c r="BY5" s="122"/>
      <c r="BZ5" s="122"/>
      <c r="CA5" s="122"/>
      <c r="CB5" s="122"/>
      <c r="CC5" s="122"/>
      <c r="CD5" s="122"/>
      <c r="CE5" s="122"/>
      <c r="CF5" s="122"/>
      <c r="CG5" s="122"/>
      <c r="CH5" s="122"/>
      <c r="CI5" s="122"/>
      <c r="CJ5" s="122"/>
      <c r="CK5" s="122"/>
      <c r="CL5" s="122"/>
      <c r="CM5" s="122"/>
      <c r="CN5" s="122"/>
      <c r="CO5" s="122"/>
      <c r="CP5" s="122"/>
      <c r="CQ5" s="122"/>
      <c r="CR5" s="122"/>
      <c r="CS5" s="122"/>
      <c r="CT5" s="122"/>
      <c r="CU5" s="122"/>
      <c r="CV5" s="122"/>
      <c r="CW5" s="122"/>
      <c r="CX5" s="122"/>
      <c r="CY5" s="122"/>
      <c r="CZ5" s="122"/>
      <c r="DA5" s="122"/>
      <c r="DB5" s="122"/>
      <c r="DC5" s="122"/>
      <c r="DD5" s="120"/>
      <c r="DE5" s="121"/>
      <c r="DF5" s="124"/>
      <c r="DG5" s="124"/>
      <c r="DH5" s="124"/>
      <c r="DI5" s="124"/>
      <c r="DJ5" s="124"/>
      <c r="DK5" s="124"/>
      <c r="DL5" s="124"/>
      <c r="DM5" s="124"/>
      <c r="DN5" s="124"/>
      <c r="DO5" s="126"/>
      <c r="DP5" s="128"/>
    </row>
    <row r="6" spans="1:126" ht="79.5" customHeight="1" x14ac:dyDescent="0.25">
      <c r="A6" s="33"/>
      <c r="B6" s="132"/>
      <c r="C6" s="133"/>
      <c r="D6" s="131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2"/>
      <c r="AN6" s="122"/>
      <c r="AO6" s="122"/>
      <c r="AP6" s="122"/>
      <c r="AQ6" s="122"/>
      <c r="AR6" s="122"/>
      <c r="AS6" s="122"/>
      <c r="AT6" s="122"/>
      <c r="AU6" s="122"/>
      <c r="AV6" s="122"/>
      <c r="AW6" s="122"/>
      <c r="AX6" s="122"/>
      <c r="AY6" s="122"/>
      <c r="AZ6" s="122"/>
      <c r="BA6" s="122"/>
      <c r="BB6" s="122"/>
      <c r="BC6" s="122"/>
      <c r="BD6" s="122"/>
      <c r="BE6" s="122"/>
      <c r="BF6" s="122"/>
      <c r="BG6" s="122"/>
      <c r="BH6" s="122"/>
      <c r="BI6" s="122"/>
      <c r="BJ6" s="122"/>
      <c r="BK6" s="122"/>
      <c r="BL6" s="122"/>
      <c r="BM6" s="122"/>
      <c r="BN6" s="122"/>
      <c r="BO6" s="122"/>
      <c r="BP6" s="122"/>
      <c r="BQ6" s="122"/>
      <c r="BR6" s="122"/>
      <c r="BS6" s="122"/>
      <c r="BT6" s="122"/>
      <c r="BU6" s="122"/>
      <c r="BV6" s="122"/>
      <c r="BW6" s="122"/>
      <c r="BX6" s="122"/>
      <c r="BY6" s="122"/>
      <c r="BZ6" s="122"/>
      <c r="CA6" s="122"/>
      <c r="CB6" s="122"/>
      <c r="CC6" s="122"/>
      <c r="CD6" s="122"/>
      <c r="CE6" s="122"/>
      <c r="CF6" s="122"/>
      <c r="CG6" s="122"/>
      <c r="CH6" s="122"/>
      <c r="CI6" s="122"/>
      <c r="CJ6" s="122"/>
      <c r="CK6" s="122"/>
      <c r="CL6" s="122"/>
      <c r="CM6" s="122"/>
      <c r="CN6" s="122"/>
      <c r="CO6" s="122"/>
      <c r="CP6" s="122"/>
      <c r="CQ6" s="122"/>
      <c r="CR6" s="122"/>
      <c r="CS6" s="122"/>
      <c r="CT6" s="122"/>
      <c r="CU6" s="122"/>
      <c r="CV6" s="122"/>
      <c r="CW6" s="122"/>
      <c r="CX6" s="122"/>
      <c r="CY6" s="122"/>
      <c r="CZ6" s="122"/>
      <c r="DA6" s="122"/>
      <c r="DB6" s="122"/>
      <c r="DC6" s="122"/>
      <c r="DD6" s="120"/>
      <c r="DE6" s="121"/>
      <c r="DF6" s="124"/>
      <c r="DG6" s="124"/>
      <c r="DH6" s="124"/>
      <c r="DI6" s="124"/>
      <c r="DJ6" s="124"/>
      <c r="DK6" s="124"/>
      <c r="DL6" s="124"/>
      <c r="DM6" s="124"/>
      <c r="DN6" s="124"/>
      <c r="DO6" s="126"/>
      <c r="DP6" s="128"/>
    </row>
    <row r="7" spans="1:126" ht="24.95" customHeight="1" x14ac:dyDescent="0.25">
      <c r="A7" s="33"/>
      <c r="B7" s="47">
        <v>1</v>
      </c>
      <c r="C7" s="44" t="s">
        <v>40</v>
      </c>
      <c r="D7" s="35"/>
      <c r="E7" s="52"/>
      <c r="F7" s="35"/>
      <c r="G7" s="52"/>
      <c r="H7" s="35"/>
      <c r="I7" s="52"/>
      <c r="J7" s="35"/>
      <c r="K7" s="52"/>
      <c r="L7" s="35"/>
      <c r="M7" s="52"/>
      <c r="N7" s="35"/>
      <c r="O7" s="52"/>
      <c r="P7" s="35"/>
      <c r="Q7" s="52"/>
      <c r="R7" s="35"/>
      <c r="S7" s="52"/>
      <c r="T7" s="35"/>
      <c r="U7" s="52"/>
      <c r="V7" s="35"/>
      <c r="W7" s="52"/>
      <c r="X7" s="35"/>
      <c r="Y7" s="52"/>
      <c r="Z7" s="35"/>
      <c r="AA7" s="52"/>
      <c r="AB7" s="35"/>
      <c r="AC7" s="52"/>
      <c r="AD7" s="35"/>
      <c r="AE7" s="52"/>
      <c r="AF7" s="35"/>
      <c r="AG7" s="52"/>
      <c r="AH7" s="35"/>
      <c r="AI7" s="52"/>
      <c r="AJ7" s="35"/>
      <c r="AK7" s="52"/>
      <c r="AL7" s="35"/>
      <c r="AM7" s="52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35"/>
      <c r="BG7" s="35"/>
      <c r="BH7" s="35"/>
      <c r="BI7" s="35"/>
      <c r="BJ7" s="35" t="s">
        <v>47</v>
      </c>
      <c r="BK7" s="35"/>
      <c r="BL7" s="35" t="s">
        <v>49</v>
      </c>
      <c r="BM7" s="35" t="s">
        <v>49</v>
      </c>
      <c r="BN7" s="35" t="s">
        <v>49</v>
      </c>
      <c r="BO7" s="35" t="s">
        <v>49</v>
      </c>
      <c r="BP7" s="35" t="s">
        <v>49</v>
      </c>
      <c r="BQ7" s="35" t="s">
        <v>49</v>
      </c>
      <c r="BR7" s="35" t="s">
        <v>49</v>
      </c>
      <c r="BS7" s="35" t="s">
        <v>49</v>
      </c>
      <c r="BT7" s="35" t="s">
        <v>49</v>
      </c>
      <c r="BU7" s="35" t="s">
        <v>49</v>
      </c>
      <c r="BV7" s="35" t="s">
        <v>49</v>
      </c>
      <c r="BW7" s="35" t="s">
        <v>49</v>
      </c>
      <c r="BX7" s="35"/>
      <c r="BY7" s="35"/>
      <c r="BZ7" s="35"/>
      <c r="CA7" s="35"/>
      <c r="CB7" s="35" t="s">
        <v>49</v>
      </c>
      <c r="CC7" s="35" t="s">
        <v>49</v>
      </c>
      <c r="CD7" s="35"/>
      <c r="CE7" s="35"/>
      <c r="CF7" s="35"/>
      <c r="CG7" s="35"/>
      <c r="CH7" s="35"/>
      <c r="CI7" s="35"/>
      <c r="CJ7" s="35"/>
      <c r="CK7" s="35"/>
      <c r="CL7" s="35" t="s">
        <v>49</v>
      </c>
      <c r="CM7" s="35" t="s">
        <v>49</v>
      </c>
      <c r="CN7" s="35"/>
      <c r="CO7" s="35"/>
      <c r="CP7" s="35"/>
      <c r="CQ7" s="35"/>
      <c r="CR7" s="35" t="s">
        <v>44</v>
      </c>
      <c r="CS7" s="35"/>
      <c r="CT7" s="35"/>
      <c r="CU7" s="35" t="s">
        <v>46</v>
      </c>
      <c r="CV7" s="35" t="s">
        <v>49</v>
      </c>
      <c r="CW7" s="35" t="s">
        <v>49</v>
      </c>
      <c r="CX7" s="35" t="s">
        <v>49</v>
      </c>
      <c r="CY7" s="35" t="s">
        <v>49</v>
      </c>
      <c r="CZ7" s="35" t="s">
        <v>49</v>
      </c>
      <c r="DA7" s="35" t="s">
        <v>49</v>
      </c>
      <c r="DB7" s="35" t="s">
        <v>49</v>
      </c>
      <c r="DC7" s="35" t="s">
        <v>49</v>
      </c>
      <c r="DD7" s="35" t="s">
        <v>49</v>
      </c>
      <c r="DE7" s="35" t="s">
        <v>49</v>
      </c>
      <c r="DF7" s="48" t="b">
        <f>IF(COUNTIF($C7:$DE7,"")+(COUNTIF($C7:$DE7,"/2")/2)=0,COUNTIF($C7:$DE7,"")+(COUNTIF($C7:$DE7,"/2")/2))</f>
        <v>0</v>
      </c>
      <c r="DG7" s="35" t="str">
        <f t="shared" ref="DG7:DG48" si="0">IF(COUNTIF($C7:$DE7,"VA")+(COUNTIF($C7:$DE7,"VA/2")/2)=0,"",COUNTIF($C7:$DE7,"VA")+(COUNTIF($C7:$DE7,"VA/2")/2))</f>
        <v/>
      </c>
      <c r="DH7" s="35" t="str">
        <f t="shared" ref="DH7:DH48" si="1">IF(COUNTIF($C7:$DE7,"MA")+(COUNTIF($C7:$DE7,"MA/2")/2)=0,"",COUNTIF($C7:$DE7,"MA")+(COUNTIF($C7:$DE7,"MA/2")/2))</f>
        <v/>
      </c>
      <c r="DI7" s="35" t="str">
        <f t="shared" ref="DI7:DI48" si="2">IF(COUNTIF($C7:$DE7,"CH")+(COUNTIF($C7:$DE7,"CH/2")/2)=0,"",COUNTIF($C7:$DE7,"CH")+(COUNTIF($C7:$DE7,"CH/2")/2))</f>
        <v/>
      </c>
      <c r="DJ7" s="35" t="str">
        <f t="shared" ref="DJ7:DJ48" si="3">IF(COUNTIF($C7:$DE7,"AT")+(COUNTIF($C7:$DE7,"AT/2")/2)=0,"",COUNTIF($C7:$DE7,"AT")+(COUNTIF($C7:$DE7,"AT/2")/2))</f>
        <v/>
      </c>
      <c r="DK7" s="35" t="str">
        <f t="shared" ref="DK7:DK48" si="4">IF(COUNTIF($C7:$DE7,"OF")+(COUNTIF($C7:$DE7,"OF/2")/2)=0,"",COUNTIF($C7:$DE7,"OF")+(COUNTIF($C7:$DE7,"OF/2")/2))</f>
        <v/>
      </c>
      <c r="DL7" s="35" t="str">
        <f t="shared" ref="DL7:DL48" si="5">IF(COUNTIF($C7:$DG7,"RE")+(COUNTIF($C7:$DG7,"RE/2")/2)=0,"",COUNTIF($C7:$DG7,"RE")+(COUNTIF($C7:$DG7,"RE/2")/2))</f>
        <v/>
      </c>
      <c r="DM7" s="35" t="str">
        <f t="shared" ref="DM7:DM48" si="6">IF(COUNTIF($C7:$DG7,"FO")+(COUNTIF($C7:$DG7,"FO/2")/2)=0,"",COUNTIF($C7:$DG7,"FO")+(COUNTIF($C7:$DG7,"FO/2")/2))</f>
        <v/>
      </c>
      <c r="DN7" s="35" t="str">
        <f t="shared" ref="DN7:DN48" si="7">IF(COUNTIF($C7:$DG7,"SY")+(COUNTIF($C7:$DG7,"SY/2")/2)=0,"",COUNTIF($C7:$DG7,"SY")+(COUNTIF($C7:$DG7,"SY/2")/2))</f>
        <v/>
      </c>
      <c r="DO7" s="35" t="str">
        <f t="shared" ref="DO7:DO48" si="8">IF(COUNTIF($C7:$DG7,"PA")+(COUNTIF($C7:$DG7,"PA/2")/2)=0,"",COUNTIF($C7:$DG7,"PA")+(COUNTIF($C7:$DG7,"PA/2")/2))</f>
        <v/>
      </c>
      <c r="DP7" s="37" t="str">
        <f t="shared" ref="DP7:DP48" si="9">IF(COUNTIF($C7:$DG7,"AU")+(COUNTIF($C7:$DG7,"AU/2")/2)=0,"",COUNTIF($C7:$DG7,"AU")+(COUNTIF($C7:$DG7,"AU/2")/2))</f>
        <v/>
      </c>
    </row>
    <row r="8" spans="1:126" ht="24.95" customHeight="1" x14ac:dyDescent="0.25">
      <c r="A8" s="33"/>
      <c r="B8" s="47">
        <v>2</v>
      </c>
      <c r="C8" s="45" t="s">
        <v>40</v>
      </c>
      <c r="D8" s="35"/>
      <c r="E8" s="52"/>
      <c r="F8" s="35"/>
      <c r="G8" s="52"/>
      <c r="H8" s="35"/>
      <c r="I8" s="52"/>
      <c r="J8" s="35"/>
      <c r="K8" s="52"/>
      <c r="L8" s="35"/>
      <c r="M8" s="52"/>
      <c r="N8" s="35"/>
      <c r="O8" s="52"/>
      <c r="P8" s="35"/>
      <c r="Q8" s="52"/>
      <c r="R8" s="35"/>
      <c r="S8" s="52"/>
      <c r="T8" s="35"/>
      <c r="U8" s="52"/>
      <c r="V8" s="35"/>
      <c r="W8" s="52"/>
      <c r="X8" s="35"/>
      <c r="Y8" s="52"/>
      <c r="Z8" s="35"/>
      <c r="AA8" s="52"/>
      <c r="AB8" s="35"/>
      <c r="AC8" s="52"/>
      <c r="AD8" s="35"/>
      <c r="AE8" s="52"/>
      <c r="AF8" s="35"/>
      <c r="AG8" s="52"/>
      <c r="AH8" s="35"/>
      <c r="AI8" s="52"/>
      <c r="AJ8" s="35" t="s">
        <v>44</v>
      </c>
      <c r="AK8" s="52" t="s">
        <v>45</v>
      </c>
      <c r="AL8" s="35"/>
      <c r="AM8" s="52"/>
      <c r="AN8" s="35"/>
      <c r="AO8" s="35"/>
      <c r="AP8" s="35"/>
      <c r="AQ8" s="35"/>
      <c r="AR8" s="35"/>
      <c r="AS8" s="35"/>
      <c r="AT8" s="35"/>
      <c r="AU8" s="35"/>
      <c r="AV8" s="35"/>
      <c r="AW8" s="35"/>
      <c r="AX8" s="35"/>
      <c r="AY8" s="35"/>
      <c r="AZ8" s="35"/>
      <c r="BA8" s="35"/>
      <c r="BB8" s="35"/>
      <c r="BC8" s="35"/>
      <c r="BD8" s="35"/>
      <c r="BE8" s="35"/>
      <c r="BF8" s="35"/>
      <c r="BG8" s="35"/>
      <c r="BH8" s="35"/>
      <c r="BI8" s="35"/>
      <c r="BJ8" s="35"/>
      <c r="BK8" s="35"/>
      <c r="BL8" s="35"/>
      <c r="BM8" s="35"/>
      <c r="BN8" s="35"/>
      <c r="BO8" s="35"/>
      <c r="BP8" s="35"/>
      <c r="BQ8" s="35"/>
      <c r="BR8" s="35"/>
      <c r="BS8" s="35"/>
      <c r="BT8" s="35"/>
      <c r="BU8" s="35"/>
      <c r="BV8" s="35"/>
      <c r="BW8" s="35"/>
      <c r="BX8" s="35"/>
      <c r="BY8" s="35"/>
      <c r="BZ8" s="35"/>
      <c r="CA8" s="35"/>
      <c r="CB8" s="35"/>
      <c r="CC8" s="35"/>
      <c r="CD8" s="35"/>
      <c r="CE8" s="35"/>
      <c r="CF8" s="35"/>
      <c r="CG8" s="35"/>
      <c r="CH8" s="35"/>
      <c r="CI8" s="35"/>
      <c r="CJ8" s="35"/>
      <c r="CK8" s="35"/>
      <c r="CL8" s="35"/>
      <c r="CM8" s="35"/>
      <c r="CN8" s="35"/>
      <c r="CO8" s="35"/>
      <c r="CP8" s="35"/>
      <c r="CQ8" s="35"/>
      <c r="CR8" s="35"/>
      <c r="CS8" s="35"/>
      <c r="CT8" s="35"/>
      <c r="CU8" s="35"/>
      <c r="CV8" s="35"/>
      <c r="CW8" s="35"/>
      <c r="CX8" s="35"/>
      <c r="CY8" s="35"/>
      <c r="CZ8" s="35"/>
      <c r="DA8" s="35"/>
      <c r="DB8" s="35"/>
      <c r="DC8" s="35"/>
      <c r="DD8" s="35"/>
      <c r="DE8" s="50"/>
      <c r="DF8" s="35" t="str">
        <f t="shared" ref="DF8:DF48" si="10">IF(COUNTIF($C8:$DE8,"P")+(COUNTIF($C8:$DE8,"P/2")/2)=0,"",COUNTIF($C8:$DE8,"P")+(COUNTIF($C8:$DE8,"P/2")/2))</f>
        <v/>
      </c>
      <c r="DG8" s="35" t="str">
        <f t="shared" si="0"/>
        <v/>
      </c>
      <c r="DH8" s="35" t="str">
        <f t="shared" si="1"/>
        <v/>
      </c>
      <c r="DI8" s="35" t="str">
        <f t="shared" si="2"/>
        <v/>
      </c>
      <c r="DJ8" s="35" t="str">
        <f t="shared" si="3"/>
        <v/>
      </c>
      <c r="DK8" s="35" t="str">
        <f t="shared" si="4"/>
        <v/>
      </c>
      <c r="DL8" s="35" t="str">
        <f t="shared" si="5"/>
        <v/>
      </c>
      <c r="DM8" s="35" t="str">
        <f t="shared" si="6"/>
        <v/>
      </c>
      <c r="DN8" s="35" t="str">
        <f t="shared" si="7"/>
        <v/>
      </c>
      <c r="DO8" s="35" t="str">
        <f t="shared" si="8"/>
        <v/>
      </c>
      <c r="DP8" s="37" t="str">
        <f t="shared" si="9"/>
        <v/>
      </c>
    </row>
    <row r="9" spans="1:126" ht="24.95" customHeight="1" x14ac:dyDescent="0.25">
      <c r="A9" s="33"/>
      <c r="B9" s="47">
        <v>3</v>
      </c>
      <c r="C9" s="45" t="s">
        <v>40</v>
      </c>
      <c r="D9" s="35"/>
      <c r="E9" s="52"/>
      <c r="F9" s="35"/>
      <c r="G9" s="52"/>
      <c r="H9" s="35"/>
      <c r="I9" s="52"/>
      <c r="J9" s="35"/>
      <c r="K9" s="52"/>
      <c r="L9" s="35"/>
      <c r="M9" s="52"/>
      <c r="N9" s="35"/>
      <c r="O9" s="52"/>
      <c r="P9" s="35"/>
      <c r="Q9" s="52"/>
      <c r="R9" s="35"/>
      <c r="S9" s="52"/>
      <c r="T9" s="35"/>
      <c r="U9" s="52"/>
      <c r="V9" s="35"/>
      <c r="W9" s="52"/>
      <c r="X9" s="35"/>
      <c r="Y9" s="52"/>
      <c r="Z9" s="35"/>
      <c r="AA9" s="52"/>
      <c r="AB9" s="35"/>
      <c r="AC9" s="52"/>
      <c r="AD9" s="35"/>
      <c r="AE9" s="52"/>
      <c r="AF9" s="35"/>
      <c r="AG9" s="52"/>
      <c r="AH9" s="35"/>
      <c r="AI9" s="52"/>
      <c r="AJ9" s="35"/>
      <c r="AK9" s="52"/>
      <c r="AL9" s="35"/>
      <c r="AM9" s="52"/>
      <c r="AN9" s="35"/>
      <c r="AO9" s="35"/>
      <c r="AP9" s="35"/>
      <c r="AQ9" s="35"/>
      <c r="AR9" s="35"/>
      <c r="AS9" s="35"/>
      <c r="AT9" s="35"/>
      <c r="AU9" s="35"/>
      <c r="AV9" s="35"/>
      <c r="AW9" s="35"/>
      <c r="AX9" s="35"/>
      <c r="AY9" s="35"/>
      <c r="AZ9" s="35"/>
      <c r="BA9" s="35"/>
      <c r="BB9" s="35"/>
      <c r="BC9" s="35"/>
      <c r="BD9" s="35"/>
      <c r="BE9" s="35"/>
      <c r="BF9" s="35"/>
      <c r="BG9" s="35"/>
      <c r="BH9" s="35"/>
      <c r="BI9" s="35"/>
      <c r="BJ9" s="35"/>
      <c r="BK9" s="35"/>
      <c r="BL9" s="35"/>
      <c r="BM9" s="35"/>
      <c r="BN9" s="35"/>
      <c r="BO9" s="35"/>
      <c r="BP9" s="35"/>
      <c r="BQ9" s="35"/>
      <c r="BR9" s="35"/>
      <c r="BS9" s="35"/>
      <c r="BT9" s="35"/>
      <c r="BU9" s="35"/>
      <c r="BV9" s="35"/>
      <c r="BW9" s="35"/>
      <c r="BX9" s="35"/>
      <c r="BY9" s="35"/>
      <c r="BZ9" s="35"/>
      <c r="CA9" s="35"/>
      <c r="CB9" s="35"/>
      <c r="CC9" s="35"/>
      <c r="CD9" s="35"/>
      <c r="CE9" s="35"/>
      <c r="CF9" s="35"/>
      <c r="CG9" s="35"/>
      <c r="CH9" s="35"/>
      <c r="CI9" s="35"/>
      <c r="CJ9" s="35"/>
      <c r="CK9" s="35"/>
      <c r="CL9" s="35"/>
      <c r="CM9" s="35"/>
      <c r="CN9" s="35"/>
      <c r="CO9" s="35"/>
      <c r="CP9" s="35"/>
      <c r="CQ9" s="35"/>
      <c r="CR9" s="35"/>
      <c r="CS9" s="35"/>
      <c r="CT9" s="35"/>
      <c r="CU9" s="35"/>
      <c r="CV9" s="35"/>
      <c r="CW9" s="35"/>
      <c r="CX9" s="35"/>
      <c r="CY9" s="35"/>
      <c r="CZ9" s="35"/>
      <c r="DA9" s="35"/>
      <c r="DB9" s="35"/>
      <c r="DC9" s="35"/>
      <c r="DD9" s="35"/>
      <c r="DE9" s="50"/>
      <c r="DF9" s="35" t="str">
        <f t="shared" si="10"/>
        <v/>
      </c>
      <c r="DG9" s="35" t="str">
        <f t="shared" si="0"/>
        <v/>
      </c>
      <c r="DH9" s="35" t="str">
        <f t="shared" si="1"/>
        <v/>
      </c>
      <c r="DI9" s="35" t="str">
        <f t="shared" si="2"/>
        <v/>
      </c>
      <c r="DJ9" s="35" t="str">
        <f t="shared" si="3"/>
        <v/>
      </c>
      <c r="DK9" s="35" t="str">
        <f t="shared" si="4"/>
        <v/>
      </c>
      <c r="DL9" s="35" t="str">
        <f t="shared" si="5"/>
        <v/>
      </c>
      <c r="DM9" s="35" t="str">
        <f t="shared" si="6"/>
        <v/>
      </c>
      <c r="DN9" s="35" t="str">
        <f t="shared" si="7"/>
        <v/>
      </c>
      <c r="DO9" s="35" t="str">
        <f t="shared" si="8"/>
        <v/>
      </c>
      <c r="DP9" s="37" t="str">
        <f t="shared" si="9"/>
        <v/>
      </c>
      <c r="DV9" t="s">
        <v>42</v>
      </c>
    </row>
    <row r="10" spans="1:126" ht="24.95" customHeight="1" x14ac:dyDescent="0.25">
      <c r="A10" s="33"/>
      <c r="B10" s="47">
        <v>4</v>
      </c>
      <c r="C10" s="45" t="s">
        <v>40</v>
      </c>
      <c r="D10" s="35"/>
      <c r="E10" s="52"/>
      <c r="F10" s="35"/>
      <c r="G10" s="52"/>
      <c r="H10" s="35"/>
      <c r="I10" s="52"/>
      <c r="J10" s="35"/>
      <c r="K10" s="52"/>
      <c r="L10" s="35"/>
      <c r="M10" s="52"/>
      <c r="N10" s="35"/>
      <c r="O10" s="52"/>
      <c r="P10" s="35"/>
      <c r="Q10" s="52"/>
      <c r="R10" s="35"/>
      <c r="S10" s="52"/>
      <c r="T10" s="35"/>
      <c r="U10" s="52"/>
      <c r="V10" s="35"/>
      <c r="W10" s="52"/>
      <c r="X10" s="35"/>
      <c r="Y10" s="52"/>
      <c r="Z10" s="35"/>
      <c r="AA10" s="52"/>
      <c r="AB10" s="35"/>
      <c r="AC10" s="52"/>
      <c r="AD10" s="35"/>
      <c r="AE10" s="52"/>
      <c r="AF10" s="35"/>
      <c r="AG10" s="52"/>
      <c r="AH10" s="35"/>
      <c r="AI10" s="52"/>
      <c r="AJ10" s="35"/>
      <c r="AK10" s="52"/>
      <c r="AL10" s="35"/>
      <c r="AM10" s="52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  <c r="AZ10" s="35"/>
      <c r="BA10" s="35"/>
      <c r="BB10" s="35" t="s">
        <v>47</v>
      </c>
      <c r="BC10" s="35" t="s">
        <v>46</v>
      </c>
      <c r="BD10" s="35"/>
      <c r="BE10" s="35"/>
      <c r="BF10" s="35" t="s">
        <v>44</v>
      </c>
      <c r="BG10" s="35"/>
      <c r="BH10" s="35"/>
      <c r="BI10" s="35" t="s">
        <v>48</v>
      </c>
      <c r="BJ10" s="35"/>
      <c r="BK10" s="35"/>
      <c r="BL10" s="35"/>
      <c r="BM10" s="35"/>
      <c r="BN10" s="35"/>
      <c r="BO10" s="35"/>
      <c r="BP10" s="35" t="s">
        <v>42</v>
      </c>
      <c r="BQ10" s="35"/>
      <c r="BR10" s="35"/>
      <c r="BS10" s="35"/>
      <c r="BT10" s="35"/>
      <c r="BU10" s="35"/>
      <c r="BV10" s="35"/>
      <c r="BW10" s="35" t="s">
        <v>45</v>
      </c>
      <c r="BX10" s="35"/>
      <c r="BY10" s="35"/>
      <c r="BZ10" s="35" t="s">
        <v>47</v>
      </c>
      <c r="CA10" s="35"/>
      <c r="CB10" s="35"/>
      <c r="CC10" s="35"/>
      <c r="CD10" s="35"/>
      <c r="CE10" s="35"/>
      <c r="CF10" s="35"/>
      <c r="CG10" s="35"/>
      <c r="CH10" s="35"/>
      <c r="CI10" s="35"/>
      <c r="CJ10" s="35"/>
      <c r="CK10" s="35"/>
      <c r="CL10" s="35"/>
      <c r="CM10" s="35"/>
      <c r="CN10" s="35"/>
      <c r="CO10" s="35"/>
      <c r="CP10" s="35"/>
      <c r="CQ10" s="35"/>
      <c r="CR10" s="35"/>
      <c r="CS10" s="35"/>
      <c r="CT10" s="35"/>
      <c r="CU10" s="35"/>
      <c r="CV10" s="35"/>
      <c r="CW10" s="35" t="s">
        <v>50</v>
      </c>
      <c r="CX10" s="35"/>
      <c r="CY10" s="35"/>
      <c r="CZ10" s="35"/>
      <c r="DA10" s="35" t="s">
        <v>47</v>
      </c>
      <c r="DB10" s="35" t="s">
        <v>50</v>
      </c>
      <c r="DC10" s="35" t="s">
        <v>46</v>
      </c>
      <c r="DD10" s="35" t="s">
        <v>50</v>
      </c>
      <c r="DE10" s="50" t="s">
        <v>50</v>
      </c>
      <c r="DF10" s="35">
        <f>IF(COUNTIF($C10:$DE10,"")+(COUNTIF($C10:$DE10,"/2")/2)=0,"",COUNTIF($C10:$DE10,"")+(COUNTIF($C10:$DE10,"/2")/2))</f>
        <v>95</v>
      </c>
      <c r="DG10" s="35" t="str">
        <f t="shared" si="0"/>
        <v/>
      </c>
      <c r="DH10" s="35" t="str">
        <f t="shared" si="1"/>
        <v/>
      </c>
      <c r="DI10" s="35" t="str">
        <f t="shared" si="2"/>
        <v/>
      </c>
      <c r="DJ10" s="35" t="str">
        <f t="shared" si="3"/>
        <v/>
      </c>
      <c r="DK10" s="35" t="str">
        <f t="shared" si="4"/>
        <v/>
      </c>
      <c r="DL10" s="35" t="str">
        <f t="shared" si="5"/>
        <v/>
      </c>
      <c r="DM10" s="35" t="str">
        <f t="shared" si="6"/>
        <v/>
      </c>
      <c r="DN10" s="35" t="str">
        <f t="shared" si="7"/>
        <v/>
      </c>
      <c r="DO10" s="35" t="str">
        <f t="shared" si="8"/>
        <v/>
      </c>
      <c r="DP10" s="37" t="str">
        <f t="shared" si="9"/>
        <v/>
      </c>
    </row>
    <row r="11" spans="1:126" ht="24.95" customHeight="1" x14ac:dyDescent="0.25">
      <c r="A11" s="33"/>
      <c r="B11" s="47">
        <v>5</v>
      </c>
      <c r="C11" s="45" t="s">
        <v>40</v>
      </c>
      <c r="D11" s="35"/>
      <c r="E11" s="52"/>
      <c r="F11" s="35"/>
      <c r="G11" s="52"/>
      <c r="H11" s="35"/>
      <c r="I11" s="52"/>
      <c r="J11" s="35"/>
      <c r="K11" s="52"/>
      <c r="L11" s="35"/>
      <c r="M11" s="52"/>
      <c r="N11" s="35"/>
      <c r="O11" s="52"/>
      <c r="P11" s="35"/>
      <c r="Q11" s="52"/>
      <c r="R11" s="35"/>
      <c r="S11" s="52"/>
      <c r="T11" s="35"/>
      <c r="U11" s="52"/>
      <c r="V11" s="35"/>
      <c r="W11" s="52"/>
      <c r="X11" s="35"/>
      <c r="Y11" s="52"/>
      <c r="Z11" s="35"/>
      <c r="AA11" s="52"/>
      <c r="AB11" s="35"/>
      <c r="AC11" s="52"/>
      <c r="AD11" s="35"/>
      <c r="AE11" s="52"/>
      <c r="AF11" s="35"/>
      <c r="AG11" s="52"/>
      <c r="AH11" s="35"/>
      <c r="AI11" s="52"/>
      <c r="AJ11" s="35"/>
      <c r="AK11" s="52"/>
      <c r="AL11" s="35"/>
      <c r="AM11" s="52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  <c r="AZ11" s="35"/>
      <c r="BA11" s="35"/>
      <c r="BB11" s="35"/>
      <c r="BC11" s="35"/>
      <c r="BD11" s="35"/>
      <c r="BE11" s="35"/>
      <c r="BF11" s="35"/>
      <c r="BG11" s="35"/>
      <c r="BH11" s="35"/>
      <c r="BI11" s="35"/>
      <c r="BJ11" s="35"/>
      <c r="BK11" s="35"/>
      <c r="BL11" s="35"/>
      <c r="BM11" s="35"/>
      <c r="BN11" s="35"/>
      <c r="BO11" s="35"/>
      <c r="BP11" s="35"/>
      <c r="BQ11" s="35"/>
      <c r="BR11" s="35"/>
      <c r="BS11" s="35"/>
      <c r="BT11" s="35"/>
      <c r="BU11" s="35"/>
      <c r="BV11" s="35"/>
      <c r="BW11" s="35"/>
      <c r="BX11" s="35"/>
      <c r="BY11" s="35"/>
      <c r="BZ11" s="35"/>
      <c r="CA11" s="35"/>
      <c r="CB11" s="35"/>
      <c r="CC11" s="35"/>
      <c r="CD11" s="35"/>
      <c r="CE11" s="35"/>
      <c r="CF11" s="35"/>
      <c r="CG11" s="35"/>
      <c r="CH11" s="35"/>
      <c r="CI11" s="35"/>
      <c r="CJ11" s="35"/>
      <c r="CK11" s="35"/>
      <c r="CL11" s="35"/>
      <c r="CM11" s="35"/>
      <c r="CN11" s="35"/>
      <c r="CO11" s="35"/>
      <c r="CP11" s="35"/>
      <c r="CQ11" s="35"/>
      <c r="CR11" s="35"/>
      <c r="CS11" s="35"/>
      <c r="CT11" s="35"/>
      <c r="CU11" s="35"/>
      <c r="CV11" s="35"/>
      <c r="CW11" s="35"/>
      <c r="CX11" s="35"/>
      <c r="CY11" s="35"/>
      <c r="CZ11" s="35"/>
      <c r="DA11" s="35"/>
      <c r="DB11" s="35"/>
      <c r="DC11" s="35"/>
      <c r="DD11" s="35"/>
      <c r="DE11" s="50"/>
      <c r="DF11" s="35" t="str">
        <f t="shared" si="10"/>
        <v/>
      </c>
      <c r="DG11" s="35" t="str">
        <f t="shared" si="0"/>
        <v/>
      </c>
      <c r="DH11" s="35" t="str">
        <f t="shared" si="1"/>
        <v/>
      </c>
      <c r="DI11" s="35" t="str">
        <f t="shared" si="2"/>
        <v/>
      </c>
      <c r="DJ11" s="35" t="str">
        <f t="shared" si="3"/>
        <v/>
      </c>
      <c r="DK11" s="35" t="str">
        <f t="shared" si="4"/>
        <v/>
      </c>
      <c r="DL11" s="35" t="str">
        <f t="shared" si="5"/>
        <v/>
      </c>
      <c r="DM11" s="35" t="str">
        <f t="shared" si="6"/>
        <v/>
      </c>
      <c r="DN11" s="35" t="str">
        <f t="shared" si="7"/>
        <v/>
      </c>
      <c r="DO11" s="35" t="str">
        <f t="shared" si="8"/>
        <v/>
      </c>
      <c r="DP11" s="37" t="str">
        <f t="shared" si="9"/>
        <v/>
      </c>
    </row>
    <row r="12" spans="1:126" ht="24.95" customHeight="1" x14ac:dyDescent="0.25">
      <c r="A12" s="33"/>
      <c r="B12" s="47">
        <v>6</v>
      </c>
      <c r="C12" s="45" t="s">
        <v>40</v>
      </c>
      <c r="D12" s="35"/>
      <c r="E12" s="52"/>
      <c r="F12" s="35"/>
      <c r="G12" s="52"/>
      <c r="H12" s="35"/>
      <c r="I12" s="52"/>
      <c r="J12" s="35"/>
      <c r="K12" s="52"/>
      <c r="L12" s="35"/>
      <c r="M12" s="52"/>
      <c r="N12" s="35"/>
      <c r="O12" s="52"/>
      <c r="P12" s="35"/>
      <c r="Q12" s="52"/>
      <c r="R12" s="35"/>
      <c r="S12" s="52"/>
      <c r="T12" s="35"/>
      <c r="U12" s="52"/>
      <c r="V12" s="35"/>
      <c r="W12" s="52"/>
      <c r="X12" s="35"/>
      <c r="Y12" s="52"/>
      <c r="Z12" s="35"/>
      <c r="AA12" s="52"/>
      <c r="AB12" s="35"/>
      <c r="AC12" s="52"/>
      <c r="AD12" s="35"/>
      <c r="AE12" s="52"/>
      <c r="AF12" s="35"/>
      <c r="AG12" s="52"/>
      <c r="AH12" s="35"/>
      <c r="AI12" s="52"/>
      <c r="AJ12" s="35"/>
      <c r="AK12" s="52"/>
      <c r="AL12" s="35"/>
      <c r="AM12" s="52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  <c r="AZ12" s="35"/>
      <c r="BA12" s="35"/>
      <c r="BB12" s="35"/>
      <c r="BC12" s="35"/>
      <c r="BD12" s="35"/>
      <c r="BE12" s="35"/>
      <c r="BF12" s="35"/>
      <c r="BG12" s="35"/>
      <c r="BH12" s="35"/>
      <c r="BI12" s="35"/>
      <c r="BJ12" s="35"/>
      <c r="BK12" s="35"/>
      <c r="BL12" s="35"/>
      <c r="BM12" s="35"/>
      <c r="BN12" s="35"/>
      <c r="BO12" s="35"/>
      <c r="BP12" s="35"/>
      <c r="BQ12" s="35"/>
      <c r="BR12" s="35"/>
      <c r="BS12" s="35"/>
      <c r="BT12" s="35"/>
      <c r="BU12" s="35"/>
      <c r="BV12" s="35"/>
      <c r="BW12" s="35"/>
      <c r="BX12" s="35"/>
      <c r="BY12" s="35"/>
      <c r="BZ12" s="35"/>
      <c r="CA12" s="35"/>
      <c r="CB12" s="35"/>
      <c r="CC12" s="35"/>
      <c r="CD12" s="35"/>
      <c r="CE12" s="35"/>
      <c r="CF12" s="35"/>
      <c r="CG12" s="35"/>
      <c r="CH12" s="35"/>
      <c r="CI12" s="35"/>
      <c r="CJ12" s="35"/>
      <c r="CK12" s="35"/>
      <c r="CL12" s="35"/>
      <c r="CM12" s="35"/>
      <c r="CN12" s="35"/>
      <c r="CO12" s="35"/>
      <c r="CP12" s="35"/>
      <c r="CQ12" s="35"/>
      <c r="CR12" s="35"/>
      <c r="CS12" s="35"/>
      <c r="CT12" s="35"/>
      <c r="CU12" s="35"/>
      <c r="CV12" s="35"/>
      <c r="CW12" s="35"/>
      <c r="CX12" s="35"/>
      <c r="CY12" s="35"/>
      <c r="CZ12" s="35"/>
      <c r="DA12" s="35"/>
      <c r="DB12" s="35"/>
      <c r="DC12" s="35"/>
      <c r="DD12" s="35"/>
      <c r="DE12" s="50"/>
      <c r="DF12" s="35" t="str">
        <f t="shared" si="10"/>
        <v/>
      </c>
      <c r="DG12" s="35" t="str">
        <f t="shared" si="0"/>
        <v/>
      </c>
      <c r="DH12" s="35" t="str">
        <f t="shared" si="1"/>
        <v/>
      </c>
      <c r="DI12" s="35" t="str">
        <f t="shared" si="2"/>
        <v/>
      </c>
      <c r="DJ12" s="35" t="str">
        <f t="shared" si="3"/>
        <v/>
      </c>
      <c r="DK12" s="35" t="str">
        <f t="shared" si="4"/>
        <v/>
      </c>
      <c r="DL12" s="35" t="str">
        <f t="shared" si="5"/>
        <v/>
      </c>
      <c r="DM12" s="35" t="str">
        <f t="shared" si="6"/>
        <v/>
      </c>
      <c r="DN12" s="35" t="str">
        <f t="shared" si="7"/>
        <v/>
      </c>
      <c r="DO12" s="35" t="str">
        <f t="shared" si="8"/>
        <v/>
      </c>
      <c r="DP12" s="37" t="str">
        <f t="shared" si="9"/>
        <v/>
      </c>
    </row>
    <row r="13" spans="1:126" ht="24.95" customHeight="1" x14ac:dyDescent="0.25">
      <c r="A13" s="33"/>
      <c r="B13" s="47">
        <v>7</v>
      </c>
      <c r="C13" s="45" t="s">
        <v>40</v>
      </c>
      <c r="D13" s="35"/>
      <c r="E13" s="52"/>
      <c r="F13" s="35"/>
      <c r="G13" s="52"/>
      <c r="H13" s="35"/>
      <c r="I13" s="52"/>
      <c r="J13" s="35"/>
      <c r="K13" s="52"/>
      <c r="L13" s="35"/>
      <c r="M13" s="52"/>
      <c r="N13" s="35"/>
      <c r="O13" s="52"/>
      <c r="P13" s="35"/>
      <c r="Q13" s="52"/>
      <c r="R13" s="35"/>
      <c r="S13" s="52"/>
      <c r="T13" s="35"/>
      <c r="U13" s="52"/>
      <c r="V13" s="35"/>
      <c r="W13" s="52"/>
      <c r="X13" s="35"/>
      <c r="Y13" s="52"/>
      <c r="Z13" s="35"/>
      <c r="AA13" s="52"/>
      <c r="AB13" s="35"/>
      <c r="AC13" s="52"/>
      <c r="AD13" s="35"/>
      <c r="AE13" s="52"/>
      <c r="AF13" s="35"/>
      <c r="AG13" s="52"/>
      <c r="AH13" s="35"/>
      <c r="AI13" s="52"/>
      <c r="AJ13" s="35"/>
      <c r="AK13" s="52"/>
      <c r="AL13" s="35"/>
      <c r="AM13" s="52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  <c r="AZ13" s="35"/>
      <c r="BA13" s="35"/>
      <c r="BB13" s="35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  <c r="BZ13" s="35"/>
      <c r="CA13" s="35"/>
      <c r="CB13" s="35"/>
      <c r="CC13" s="35"/>
      <c r="CD13" s="35"/>
      <c r="CE13" s="35"/>
      <c r="CF13" s="35"/>
      <c r="CG13" s="35"/>
      <c r="CH13" s="35"/>
      <c r="CI13" s="35"/>
      <c r="CJ13" s="35"/>
      <c r="CK13" s="35"/>
      <c r="CL13" s="35"/>
      <c r="CM13" s="35"/>
      <c r="CN13" s="35"/>
      <c r="CO13" s="35"/>
      <c r="CP13" s="35"/>
      <c r="CQ13" s="35"/>
      <c r="CR13" s="35"/>
      <c r="CS13" s="35"/>
      <c r="CT13" s="35"/>
      <c r="CU13" s="35"/>
      <c r="CV13" s="35"/>
      <c r="CW13" s="35"/>
      <c r="CX13" s="35"/>
      <c r="CY13" s="35"/>
      <c r="CZ13" s="35"/>
      <c r="DA13" s="35"/>
      <c r="DB13" s="35"/>
      <c r="DC13" s="35"/>
      <c r="DD13" s="35"/>
      <c r="DE13" s="50"/>
      <c r="DF13" s="35" t="str">
        <f t="shared" si="10"/>
        <v/>
      </c>
      <c r="DG13" s="35" t="str">
        <f t="shared" si="0"/>
        <v/>
      </c>
      <c r="DH13" s="35" t="str">
        <f t="shared" si="1"/>
        <v/>
      </c>
      <c r="DI13" s="35" t="str">
        <f t="shared" si="2"/>
        <v/>
      </c>
      <c r="DJ13" s="35" t="str">
        <f t="shared" si="3"/>
        <v/>
      </c>
      <c r="DK13" s="35" t="str">
        <f t="shared" si="4"/>
        <v/>
      </c>
      <c r="DL13" s="35" t="str">
        <f t="shared" si="5"/>
        <v/>
      </c>
      <c r="DM13" s="35" t="str">
        <f t="shared" si="6"/>
        <v/>
      </c>
      <c r="DN13" s="35" t="str">
        <f t="shared" si="7"/>
        <v/>
      </c>
      <c r="DO13" s="35" t="str">
        <f t="shared" si="8"/>
        <v/>
      </c>
      <c r="DP13" s="37" t="str">
        <f t="shared" si="9"/>
        <v/>
      </c>
    </row>
    <row r="14" spans="1:126" ht="24.95" customHeight="1" x14ac:dyDescent="0.25">
      <c r="A14" s="33"/>
      <c r="B14" s="47">
        <v>8</v>
      </c>
      <c r="C14" s="45" t="s">
        <v>40</v>
      </c>
      <c r="D14" s="35"/>
      <c r="E14" s="52"/>
      <c r="F14" s="35"/>
      <c r="G14" s="35"/>
      <c r="H14" s="35"/>
      <c r="I14" s="52"/>
      <c r="J14" s="35"/>
      <c r="K14" s="52"/>
      <c r="L14" s="35"/>
      <c r="M14" s="52"/>
      <c r="N14" s="35"/>
      <c r="O14" s="52"/>
      <c r="P14" s="35"/>
      <c r="Q14" s="52"/>
      <c r="R14" s="35"/>
      <c r="S14" s="52"/>
      <c r="T14" s="35"/>
      <c r="U14" s="52"/>
      <c r="V14" s="35"/>
      <c r="W14" s="52"/>
      <c r="X14" s="35"/>
      <c r="Y14" s="52"/>
      <c r="Z14" s="35"/>
      <c r="AA14" s="52"/>
      <c r="AB14" s="35"/>
      <c r="AC14" s="52"/>
      <c r="AD14" s="35"/>
      <c r="AE14" s="52"/>
      <c r="AF14" s="35"/>
      <c r="AG14" s="52"/>
      <c r="AH14" s="35"/>
      <c r="AI14" s="52"/>
      <c r="AJ14" s="35"/>
      <c r="AK14" s="52"/>
      <c r="AL14" s="35"/>
      <c r="AM14" s="52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  <c r="AZ14" s="35"/>
      <c r="BA14" s="35"/>
      <c r="BB14" s="35"/>
      <c r="BC14" s="35"/>
      <c r="BD14" s="35"/>
      <c r="BE14" s="35"/>
      <c r="BF14" s="35"/>
      <c r="BG14" s="35"/>
      <c r="BH14" s="35"/>
      <c r="BI14" s="35"/>
      <c r="BJ14" s="35"/>
      <c r="BK14" s="35"/>
      <c r="BL14" s="35"/>
      <c r="BM14" s="35"/>
      <c r="BN14" s="35"/>
      <c r="BO14" s="35"/>
      <c r="BP14" s="35"/>
      <c r="BQ14" s="35"/>
      <c r="BR14" s="35"/>
      <c r="BS14" s="35"/>
      <c r="BT14" s="35"/>
      <c r="BU14" s="35"/>
      <c r="BV14" s="35"/>
      <c r="BW14" s="35"/>
      <c r="BX14" s="35"/>
      <c r="BY14" s="35"/>
      <c r="BZ14" s="35"/>
      <c r="CA14" s="35"/>
      <c r="CB14" s="35"/>
      <c r="CC14" s="35"/>
      <c r="CD14" s="35"/>
      <c r="CE14" s="35"/>
      <c r="CF14" s="35"/>
      <c r="CG14" s="35"/>
      <c r="CH14" s="35"/>
      <c r="CI14" s="35"/>
      <c r="CJ14" s="35"/>
      <c r="CK14" s="35"/>
      <c r="CL14" s="35"/>
      <c r="CM14" s="35"/>
      <c r="CN14" s="35"/>
      <c r="CO14" s="35"/>
      <c r="CP14" s="35"/>
      <c r="CQ14" s="35"/>
      <c r="CR14" s="35"/>
      <c r="CS14" s="35"/>
      <c r="CT14" s="35"/>
      <c r="CU14" s="35"/>
      <c r="CV14" s="35"/>
      <c r="CW14" s="35"/>
      <c r="CX14" s="35"/>
      <c r="CY14" s="35"/>
      <c r="CZ14" s="35"/>
      <c r="DA14" s="35"/>
      <c r="DB14" s="35"/>
      <c r="DC14" s="35"/>
      <c r="DD14" s="35"/>
      <c r="DE14" s="50"/>
      <c r="DF14" s="35" t="str">
        <f t="shared" si="10"/>
        <v/>
      </c>
      <c r="DG14" s="35" t="str">
        <f t="shared" si="0"/>
        <v/>
      </c>
      <c r="DH14" s="35" t="str">
        <f t="shared" si="1"/>
        <v/>
      </c>
      <c r="DI14" s="35" t="str">
        <f t="shared" si="2"/>
        <v/>
      </c>
      <c r="DJ14" s="35" t="str">
        <f t="shared" si="3"/>
        <v/>
      </c>
      <c r="DK14" s="35" t="str">
        <f t="shared" si="4"/>
        <v/>
      </c>
      <c r="DL14" s="35" t="str">
        <f t="shared" si="5"/>
        <v/>
      </c>
      <c r="DM14" s="35" t="str">
        <f t="shared" si="6"/>
        <v/>
      </c>
      <c r="DN14" s="35" t="str">
        <f t="shared" si="7"/>
        <v/>
      </c>
      <c r="DO14" s="35" t="str">
        <f t="shared" si="8"/>
        <v/>
      </c>
      <c r="DP14" s="37" t="str">
        <f t="shared" si="9"/>
        <v/>
      </c>
    </row>
    <row r="15" spans="1:126" ht="24.95" customHeight="1" x14ac:dyDescent="0.25">
      <c r="A15" s="33"/>
      <c r="B15" s="47">
        <v>9</v>
      </c>
      <c r="C15" s="45" t="s">
        <v>40</v>
      </c>
      <c r="D15" s="35"/>
      <c r="E15" s="52"/>
      <c r="F15" s="35"/>
      <c r="G15" s="35"/>
      <c r="H15" s="35"/>
      <c r="I15" s="35"/>
      <c r="J15" s="35"/>
      <c r="K15" s="35"/>
      <c r="L15" s="35"/>
      <c r="M15" s="35"/>
      <c r="N15" s="35"/>
      <c r="O15" s="52"/>
      <c r="P15" s="35"/>
      <c r="Q15" s="52"/>
      <c r="R15" s="35"/>
      <c r="S15" s="52"/>
      <c r="T15" s="35"/>
      <c r="U15" s="52"/>
      <c r="V15" s="35"/>
      <c r="W15" s="52"/>
      <c r="X15" s="35"/>
      <c r="Y15" s="52"/>
      <c r="Z15" s="35"/>
      <c r="AA15" s="52"/>
      <c r="AB15" s="35"/>
      <c r="AC15" s="52"/>
      <c r="AD15" s="35"/>
      <c r="AE15" s="52"/>
      <c r="AF15" s="35"/>
      <c r="AG15" s="52"/>
      <c r="AH15" s="35"/>
      <c r="AI15" s="52"/>
      <c r="AJ15" s="35"/>
      <c r="AK15" s="52"/>
      <c r="AL15" s="35"/>
      <c r="AM15" s="52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  <c r="AZ15" s="35"/>
      <c r="BA15" s="35"/>
      <c r="BB15" s="35"/>
      <c r="BC15" s="35"/>
      <c r="BD15" s="35"/>
      <c r="BE15" s="35"/>
      <c r="BF15" s="35"/>
      <c r="BG15" s="35"/>
      <c r="BH15" s="35"/>
      <c r="BI15" s="35"/>
      <c r="BJ15" s="35"/>
      <c r="BK15" s="35"/>
      <c r="BL15" s="35"/>
      <c r="BM15" s="35"/>
      <c r="BN15" s="35"/>
      <c r="BO15" s="35"/>
      <c r="BP15" s="35"/>
      <c r="BQ15" s="35"/>
      <c r="BR15" s="35"/>
      <c r="BS15" s="35"/>
      <c r="BT15" s="35"/>
      <c r="BU15" s="35"/>
      <c r="BV15" s="35"/>
      <c r="BW15" s="35"/>
      <c r="BX15" s="35"/>
      <c r="BY15" s="35"/>
      <c r="BZ15" s="35"/>
      <c r="CA15" s="35"/>
      <c r="CB15" s="35"/>
      <c r="CC15" s="35"/>
      <c r="CD15" s="35"/>
      <c r="CE15" s="35"/>
      <c r="CF15" s="35"/>
      <c r="CG15" s="35"/>
      <c r="CH15" s="35"/>
      <c r="CI15" s="35"/>
      <c r="CJ15" s="35"/>
      <c r="CK15" s="35"/>
      <c r="CL15" s="35"/>
      <c r="CM15" s="35"/>
      <c r="CN15" s="35"/>
      <c r="CO15" s="35"/>
      <c r="CP15" s="35"/>
      <c r="CQ15" s="35"/>
      <c r="CR15" s="35"/>
      <c r="CS15" s="35"/>
      <c r="CT15" s="35"/>
      <c r="CU15" s="35"/>
      <c r="CV15" s="35"/>
      <c r="CW15" s="35"/>
      <c r="CX15" s="35"/>
      <c r="CY15" s="35"/>
      <c r="CZ15" s="35"/>
      <c r="DA15" s="35"/>
      <c r="DB15" s="35"/>
      <c r="DC15" s="35"/>
      <c r="DD15" s="35"/>
      <c r="DE15" s="50"/>
      <c r="DF15" s="35" t="str">
        <f t="shared" si="10"/>
        <v/>
      </c>
      <c r="DG15" s="35" t="str">
        <f t="shared" si="0"/>
        <v/>
      </c>
      <c r="DH15" s="35" t="str">
        <f t="shared" si="1"/>
        <v/>
      </c>
      <c r="DI15" s="35" t="str">
        <f t="shared" si="2"/>
        <v/>
      </c>
      <c r="DJ15" s="35" t="str">
        <f t="shared" si="3"/>
        <v/>
      </c>
      <c r="DK15" s="35" t="str">
        <f t="shared" si="4"/>
        <v/>
      </c>
      <c r="DL15" s="35" t="str">
        <f t="shared" si="5"/>
        <v/>
      </c>
      <c r="DM15" s="35" t="str">
        <f t="shared" si="6"/>
        <v/>
      </c>
      <c r="DN15" s="35" t="str">
        <f t="shared" si="7"/>
        <v/>
      </c>
      <c r="DO15" s="35" t="str">
        <f t="shared" si="8"/>
        <v/>
      </c>
      <c r="DP15" s="37" t="str">
        <f t="shared" si="9"/>
        <v/>
      </c>
    </row>
    <row r="16" spans="1:126" ht="24.95" customHeight="1" x14ac:dyDescent="0.25">
      <c r="A16" s="33"/>
      <c r="B16" s="47">
        <v>10</v>
      </c>
      <c r="C16" s="45" t="s">
        <v>40</v>
      </c>
      <c r="D16" s="35"/>
      <c r="E16" s="52"/>
      <c r="F16" s="35"/>
      <c r="G16" s="35"/>
      <c r="H16" s="35"/>
      <c r="I16" s="35"/>
      <c r="J16" s="35"/>
      <c r="K16" s="35"/>
      <c r="L16" s="35"/>
      <c r="M16" s="35"/>
      <c r="N16" s="35"/>
      <c r="O16" s="52"/>
      <c r="P16" s="35"/>
      <c r="Q16" s="52"/>
      <c r="R16" s="35"/>
      <c r="S16" s="52"/>
      <c r="T16" s="35"/>
      <c r="U16" s="52"/>
      <c r="V16" s="35"/>
      <c r="W16" s="52"/>
      <c r="X16" s="35"/>
      <c r="Y16" s="52"/>
      <c r="Z16" s="35"/>
      <c r="AA16" s="52"/>
      <c r="AB16" s="35"/>
      <c r="AC16" s="52"/>
      <c r="AD16" s="35"/>
      <c r="AE16" s="52"/>
      <c r="AF16" s="35"/>
      <c r="AG16" s="52"/>
      <c r="AH16" s="35"/>
      <c r="AI16" s="52"/>
      <c r="AJ16" s="35"/>
      <c r="AK16" s="52"/>
      <c r="AL16" s="35"/>
      <c r="AM16" s="52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  <c r="AZ16" s="35"/>
      <c r="BA16" s="35"/>
      <c r="BB16" s="35"/>
      <c r="BC16" s="35"/>
      <c r="BD16" s="35"/>
      <c r="BE16" s="35"/>
      <c r="BF16" s="35"/>
      <c r="BG16" s="35"/>
      <c r="BH16" s="35"/>
      <c r="BI16" s="35"/>
      <c r="BJ16" s="35"/>
      <c r="BK16" s="35"/>
      <c r="BL16" s="35"/>
      <c r="BM16" s="35"/>
      <c r="BN16" s="35"/>
      <c r="BO16" s="35"/>
      <c r="BP16" s="35"/>
      <c r="BQ16" s="35"/>
      <c r="BR16" s="35"/>
      <c r="BS16" s="35"/>
      <c r="BT16" s="35"/>
      <c r="BU16" s="35"/>
      <c r="BV16" s="35"/>
      <c r="BW16" s="35"/>
      <c r="BX16" s="35"/>
      <c r="BY16" s="35"/>
      <c r="BZ16" s="35"/>
      <c r="CA16" s="35"/>
      <c r="CB16" s="35"/>
      <c r="CC16" s="35"/>
      <c r="CD16" s="35"/>
      <c r="CE16" s="35"/>
      <c r="CF16" s="35"/>
      <c r="CG16" s="35"/>
      <c r="CH16" s="35"/>
      <c r="CI16" s="35"/>
      <c r="CJ16" s="35"/>
      <c r="CK16" s="35"/>
      <c r="CL16" s="35"/>
      <c r="CM16" s="35"/>
      <c r="CN16" s="35"/>
      <c r="CO16" s="35"/>
      <c r="CP16" s="35"/>
      <c r="CQ16" s="35"/>
      <c r="CR16" s="35"/>
      <c r="CS16" s="35"/>
      <c r="CT16" s="35"/>
      <c r="CU16" s="35"/>
      <c r="CV16" s="35"/>
      <c r="CW16" s="35"/>
      <c r="CX16" s="35"/>
      <c r="CY16" s="35"/>
      <c r="CZ16" s="35"/>
      <c r="DA16" s="35"/>
      <c r="DB16" s="35"/>
      <c r="DC16" s="35"/>
      <c r="DD16" s="35"/>
      <c r="DE16" s="50"/>
      <c r="DF16" s="35" t="str">
        <f t="shared" si="10"/>
        <v/>
      </c>
      <c r="DG16" s="35" t="str">
        <f t="shared" si="0"/>
        <v/>
      </c>
      <c r="DH16" s="35" t="str">
        <f t="shared" si="1"/>
        <v/>
      </c>
      <c r="DI16" s="35" t="str">
        <f t="shared" si="2"/>
        <v/>
      </c>
      <c r="DJ16" s="35" t="str">
        <f t="shared" si="3"/>
        <v/>
      </c>
      <c r="DK16" s="35" t="str">
        <f t="shared" si="4"/>
        <v/>
      </c>
      <c r="DL16" s="35" t="str">
        <f t="shared" si="5"/>
        <v/>
      </c>
      <c r="DM16" s="35" t="str">
        <f t="shared" si="6"/>
        <v/>
      </c>
      <c r="DN16" s="35" t="str">
        <f t="shared" si="7"/>
        <v/>
      </c>
      <c r="DO16" s="35" t="str">
        <f t="shared" si="8"/>
        <v/>
      </c>
      <c r="DP16" s="37" t="str">
        <f t="shared" si="9"/>
        <v/>
      </c>
    </row>
    <row r="17" spans="1:120" ht="24.95" customHeight="1" x14ac:dyDescent="0.25">
      <c r="A17" s="33"/>
      <c r="B17" s="47">
        <v>11</v>
      </c>
      <c r="C17" s="45" t="s">
        <v>40</v>
      </c>
      <c r="D17" s="35"/>
      <c r="E17" s="52"/>
      <c r="F17" s="35"/>
      <c r="G17" s="35"/>
      <c r="H17" s="35"/>
      <c r="I17" s="35"/>
      <c r="J17" s="35"/>
      <c r="K17" s="35"/>
      <c r="L17" s="35"/>
      <c r="M17" s="35"/>
      <c r="N17" s="35"/>
      <c r="O17" s="52"/>
      <c r="P17" s="35"/>
      <c r="Q17" s="35"/>
      <c r="R17" s="35"/>
      <c r="S17" s="52"/>
      <c r="T17" s="35"/>
      <c r="U17" s="52"/>
      <c r="V17" s="35"/>
      <c r="W17" s="52"/>
      <c r="X17" s="35"/>
      <c r="Y17" s="52"/>
      <c r="Z17" s="35"/>
      <c r="AA17" s="52"/>
      <c r="AB17" s="35"/>
      <c r="AC17" s="52"/>
      <c r="AD17" s="35"/>
      <c r="AE17" s="52"/>
      <c r="AF17" s="35"/>
      <c r="AG17" s="52"/>
      <c r="AH17" s="35"/>
      <c r="AI17" s="52"/>
      <c r="AJ17" s="35"/>
      <c r="AK17" s="52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  <c r="AZ17" s="35"/>
      <c r="BA17" s="35"/>
      <c r="BB17" s="35"/>
      <c r="BC17" s="35"/>
      <c r="BD17" s="35"/>
      <c r="BE17" s="35"/>
      <c r="BF17" s="35"/>
      <c r="BG17" s="35"/>
      <c r="BH17" s="35"/>
      <c r="BI17" s="35"/>
      <c r="BJ17" s="35"/>
      <c r="BK17" s="35"/>
      <c r="BL17" s="35"/>
      <c r="BM17" s="35"/>
      <c r="BN17" s="35"/>
      <c r="BO17" s="35"/>
      <c r="BP17" s="35"/>
      <c r="BQ17" s="35"/>
      <c r="BR17" s="35"/>
      <c r="BS17" s="35"/>
      <c r="BT17" s="35"/>
      <c r="BU17" s="35"/>
      <c r="BV17" s="35"/>
      <c r="BW17" s="35"/>
      <c r="BX17" s="35"/>
      <c r="BY17" s="35"/>
      <c r="BZ17" s="35"/>
      <c r="CA17" s="35"/>
      <c r="CB17" s="35"/>
      <c r="CC17" s="35"/>
      <c r="CD17" s="35"/>
      <c r="CE17" s="35"/>
      <c r="CF17" s="35"/>
      <c r="CG17" s="35"/>
      <c r="CH17" s="35"/>
      <c r="CI17" s="35"/>
      <c r="CJ17" s="35"/>
      <c r="CK17" s="35"/>
      <c r="CL17" s="35"/>
      <c r="CM17" s="35"/>
      <c r="CN17" s="35"/>
      <c r="CO17" s="35"/>
      <c r="CP17" s="35"/>
      <c r="CQ17" s="35"/>
      <c r="CR17" s="35"/>
      <c r="CS17" s="35"/>
      <c r="CT17" s="35"/>
      <c r="CU17" s="35"/>
      <c r="CV17" s="35"/>
      <c r="CW17" s="35"/>
      <c r="CX17" s="35"/>
      <c r="CY17" s="35"/>
      <c r="CZ17" s="35"/>
      <c r="DA17" s="35"/>
      <c r="DB17" s="35"/>
      <c r="DC17" s="35"/>
      <c r="DD17" s="35"/>
      <c r="DE17" s="50"/>
      <c r="DF17" s="35" t="str">
        <f t="shared" si="10"/>
        <v/>
      </c>
      <c r="DG17" s="35" t="str">
        <f t="shared" si="0"/>
        <v/>
      </c>
      <c r="DH17" s="35" t="str">
        <f t="shared" si="1"/>
        <v/>
      </c>
      <c r="DI17" s="35" t="str">
        <f t="shared" si="2"/>
        <v/>
      </c>
      <c r="DJ17" s="35" t="str">
        <f t="shared" si="3"/>
        <v/>
      </c>
      <c r="DK17" s="35" t="str">
        <f t="shared" si="4"/>
        <v/>
      </c>
      <c r="DL17" s="35" t="str">
        <f t="shared" si="5"/>
        <v/>
      </c>
      <c r="DM17" s="35" t="str">
        <f t="shared" si="6"/>
        <v/>
      </c>
      <c r="DN17" s="35" t="str">
        <f t="shared" si="7"/>
        <v/>
      </c>
      <c r="DO17" s="35" t="str">
        <f t="shared" si="8"/>
        <v/>
      </c>
      <c r="DP17" s="37" t="str">
        <f t="shared" si="9"/>
        <v/>
      </c>
    </row>
    <row r="18" spans="1:120" ht="24.95" customHeight="1" x14ac:dyDescent="0.25">
      <c r="A18" s="33"/>
      <c r="B18" s="47">
        <v>12</v>
      </c>
      <c r="C18" s="45" t="s">
        <v>40</v>
      </c>
      <c r="D18" s="35"/>
      <c r="E18" s="52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52"/>
      <c r="Z18" s="35"/>
      <c r="AA18" s="52"/>
      <c r="AB18" s="35"/>
      <c r="AC18" s="35"/>
      <c r="AD18" s="35"/>
      <c r="AE18" s="52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  <c r="AZ18" s="35"/>
      <c r="BA18" s="35"/>
      <c r="BB18" s="35"/>
      <c r="BC18" s="35"/>
      <c r="BD18" s="35"/>
      <c r="BE18" s="35"/>
      <c r="BF18" s="35"/>
      <c r="BG18" s="35"/>
      <c r="BH18" s="35"/>
      <c r="BI18" s="35"/>
      <c r="BJ18" s="35"/>
      <c r="BK18" s="35"/>
      <c r="BL18" s="35"/>
      <c r="BM18" s="35"/>
      <c r="BN18" s="35"/>
      <c r="BO18" s="35"/>
      <c r="BP18" s="35"/>
      <c r="BQ18" s="35"/>
      <c r="BR18" s="35"/>
      <c r="BS18" s="35"/>
      <c r="BT18" s="35"/>
      <c r="BU18" s="35"/>
      <c r="BV18" s="35"/>
      <c r="BW18" s="35"/>
      <c r="BX18" s="35"/>
      <c r="BY18" s="35"/>
      <c r="BZ18" s="35"/>
      <c r="CA18" s="35"/>
      <c r="CB18" s="35"/>
      <c r="CC18" s="35"/>
      <c r="CD18" s="35"/>
      <c r="CE18" s="35"/>
      <c r="CF18" s="35"/>
      <c r="CG18" s="35"/>
      <c r="CH18" s="35"/>
      <c r="CI18" s="35"/>
      <c r="CJ18" s="35"/>
      <c r="CK18" s="35"/>
      <c r="CL18" s="35"/>
      <c r="CM18" s="35"/>
      <c r="CN18" s="35"/>
      <c r="CO18" s="35"/>
      <c r="CP18" s="35"/>
      <c r="CQ18" s="35"/>
      <c r="CR18" s="35"/>
      <c r="CS18" s="35"/>
      <c r="CT18" s="35"/>
      <c r="CU18" s="35"/>
      <c r="CV18" s="35"/>
      <c r="CW18" s="35"/>
      <c r="CX18" s="35"/>
      <c r="CY18" s="35"/>
      <c r="CZ18" s="35"/>
      <c r="DA18" s="35"/>
      <c r="DB18" s="35"/>
      <c r="DC18" s="35"/>
      <c r="DD18" s="35"/>
      <c r="DE18" s="50"/>
      <c r="DF18" s="35" t="str">
        <f t="shared" si="10"/>
        <v/>
      </c>
      <c r="DG18" s="35" t="str">
        <f t="shared" si="0"/>
        <v/>
      </c>
      <c r="DH18" s="35" t="str">
        <f t="shared" si="1"/>
        <v/>
      </c>
      <c r="DI18" s="35" t="str">
        <f t="shared" si="2"/>
        <v/>
      </c>
      <c r="DJ18" s="35" t="str">
        <f t="shared" si="3"/>
        <v/>
      </c>
      <c r="DK18" s="35" t="str">
        <f t="shared" si="4"/>
        <v/>
      </c>
      <c r="DL18" s="35" t="str">
        <f t="shared" si="5"/>
        <v/>
      </c>
      <c r="DM18" s="35" t="str">
        <f t="shared" si="6"/>
        <v/>
      </c>
      <c r="DN18" s="35" t="str">
        <f t="shared" si="7"/>
        <v/>
      </c>
      <c r="DO18" s="35" t="str">
        <f t="shared" si="8"/>
        <v/>
      </c>
      <c r="DP18" s="37" t="str">
        <f t="shared" si="9"/>
        <v/>
      </c>
    </row>
    <row r="19" spans="1:120" ht="24.95" customHeight="1" x14ac:dyDescent="0.25">
      <c r="A19" s="33"/>
      <c r="B19" s="47">
        <v>13</v>
      </c>
      <c r="C19" s="45" t="s">
        <v>40</v>
      </c>
      <c r="D19" s="35"/>
      <c r="E19" s="52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  <c r="AZ19" s="35"/>
      <c r="BA19" s="35"/>
      <c r="BB19" s="35"/>
      <c r="BC19" s="35"/>
      <c r="BD19" s="35"/>
      <c r="BE19" s="35"/>
      <c r="BF19" s="35"/>
      <c r="BG19" s="35"/>
      <c r="BH19" s="35"/>
      <c r="BI19" s="35"/>
      <c r="BJ19" s="35"/>
      <c r="BK19" s="35"/>
      <c r="BL19" s="35"/>
      <c r="BM19" s="35"/>
      <c r="BN19" s="35"/>
      <c r="BO19" s="35"/>
      <c r="BP19" s="35"/>
      <c r="BQ19" s="35"/>
      <c r="BR19" s="35"/>
      <c r="BS19" s="35"/>
      <c r="BT19" s="35"/>
      <c r="BU19" s="35"/>
      <c r="BV19" s="35"/>
      <c r="BW19" s="35"/>
      <c r="BX19" s="35"/>
      <c r="BY19" s="35"/>
      <c r="BZ19" s="35"/>
      <c r="CA19" s="35"/>
      <c r="CB19" s="35"/>
      <c r="CC19" s="35"/>
      <c r="CD19" s="35"/>
      <c r="CE19" s="35"/>
      <c r="CF19" s="35"/>
      <c r="CG19" s="35"/>
      <c r="CH19" s="35"/>
      <c r="CI19" s="35"/>
      <c r="CJ19" s="35"/>
      <c r="CK19" s="35"/>
      <c r="CL19" s="35"/>
      <c r="CM19" s="35"/>
      <c r="CN19" s="35"/>
      <c r="CO19" s="35"/>
      <c r="CP19" s="35"/>
      <c r="CQ19" s="35"/>
      <c r="CR19" s="35"/>
      <c r="CS19" s="35"/>
      <c r="CT19" s="35"/>
      <c r="CU19" s="35"/>
      <c r="CV19" s="35"/>
      <c r="CW19" s="35"/>
      <c r="CX19" s="35"/>
      <c r="CY19" s="35"/>
      <c r="CZ19" s="35"/>
      <c r="DA19" s="35"/>
      <c r="DB19" s="35"/>
      <c r="DC19" s="35"/>
      <c r="DD19" s="35"/>
      <c r="DE19" s="50"/>
      <c r="DF19" s="35" t="str">
        <f t="shared" si="10"/>
        <v/>
      </c>
      <c r="DG19" s="35" t="str">
        <f t="shared" si="0"/>
        <v/>
      </c>
      <c r="DH19" s="35" t="str">
        <f t="shared" si="1"/>
        <v/>
      </c>
      <c r="DI19" s="35" t="str">
        <f t="shared" si="2"/>
        <v/>
      </c>
      <c r="DJ19" s="35" t="str">
        <f t="shared" si="3"/>
        <v/>
      </c>
      <c r="DK19" s="35" t="str">
        <f t="shared" si="4"/>
        <v/>
      </c>
      <c r="DL19" s="35" t="str">
        <f t="shared" si="5"/>
        <v/>
      </c>
      <c r="DM19" s="35" t="str">
        <f t="shared" si="6"/>
        <v/>
      </c>
      <c r="DN19" s="35" t="str">
        <f t="shared" si="7"/>
        <v/>
      </c>
      <c r="DO19" s="35" t="str">
        <f t="shared" si="8"/>
        <v/>
      </c>
      <c r="DP19" s="37" t="str">
        <f t="shared" si="9"/>
        <v/>
      </c>
    </row>
    <row r="20" spans="1:120" ht="24.95" customHeight="1" x14ac:dyDescent="0.25">
      <c r="A20" s="33"/>
      <c r="B20" s="47">
        <v>14</v>
      </c>
      <c r="C20" s="45" t="s">
        <v>40</v>
      </c>
      <c r="D20" s="35"/>
      <c r="E20" s="52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  <c r="AZ20" s="35"/>
      <c r="BA20" s="35"/>
      <c r="BB20" s="35"/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/>
      <c r="BO20" s="35"/>
      <c r="BP20" s="35"/>
      <c r="BQ20" s="35"/>
      <c r="BR20" s="35"/>
      <c r="BS20" s="35"/>
      <c r="BT20" s="35"/>
      <c r="BU20" s="35"/>
      <c r="BV20" s="35"/>
      <c r="BW20" s="35"/>
      <c r="BX20" s="35"/>
      <c r="BY20" s="35"/>
      <c r="BZ20" s="35"/>
      <c r="CA20" s="35"/>
      <c r="CB20" s="35"/>
      <c r="CC20" s="35"/>
      <c r="CD20" s="35"/>
      <c r="CE20" s="35"/>
      <c r="CF20" s="35"/>
      <c r="CG20" s="35"/>
      <c r="CH20" s="35"/>
      <c r="CI20" s="35"/>
      <c r="CJ20" s="35"/>
      <c r="CK20" s="35"/>
      <c r="CL20" s="35"/>
      <c r="CM20" s="35"/>
      <c r="CN20" s="35"/>
      <c r="CO20" s="35"/>
      <c r="CP20" s="35"/>
      <c r="CQ20" s="35"/>
      <c r="CR20" s="35"/>
      <c r="CS20" s="35"/>
      <c r="CT20" s="35"/>
      <c r="CU20" s="35"/>
      <c r="CV20" s="35"/>
      <c r="CW20" s="35"/>
      <c r="CX20" s="35"/>
      <c r="CY20" s="35"/>
      <c r="CZ20" s="35"/>
      <c r="DA20" s="35"/>
      <c r="DB20" s="35"/>
      <c r="DC20" s="35"/>
      <c r="DD20" s="35"/>
      <c r="DE20" s="50"/>
      <c r="DF20" s="35" t="str">
        <f t="shared" si="10"/>
        <v/>
      </c>
      <c r="DG20" s="35" t="str">
        <f t="shared" si="0"/>
        <v/>
      </c>
      <c r="DH20" s="35" t="str">
        <f t="shared" si="1"/>
        <v/>
      </c>
      <c r="DI20" s="35" t="str">
        <f t="shared" si="2"/>
        <v/>
      </c>
      <c r="DJ20" s="35" t="str">
        <f t="shared" si="3"/>
        <v/>
      </c>
      <c r="DK20" s="35" t="str">
        <f t="shared" si="4"/>
        <v/>
      </c>
      <c r="DL20" s="35" t="str">
        <f t="shared" si="5"/>
        <v/>
      </c>
      <c r="DM20" s="35" t="str">
        <f t="shared" si="6"/>
        <v/>
      </c>
      <c r="DN20" s="35" t="str">
        <f t="shared" si="7"/>
        <v/>
      </c>
      <c r="DO20" s="35" t="str">
        <f t="shared" si="8"/>
        <v/>
      </c>
      <c r="DP20" s="37" t="str">
        <f t="shared" si="9"/>
        <v/>
      </c>
    </row>
    <row r="21" spans="1:120" ht="24.95" customHeight="1" x14ac:dyDescent="0.25">
      <c r="A21" s="33"/>
      <c r="B21" s="47">
        <v>15</v>
      </c>
      <c r="C21" s="45" t="s">
        <v>40</v>
      </c>
      <c r="D21" s="35"/>
      <c r="E21" s="52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  <c r="AZ21" s="35"/>
      <c r="BA21" s="35"/>
      <c r="BB21" s="35"/>
      <c r="BC21" s="35"/>
      <c r="BD21" s="35"/>
      <c r="BE21" s="35"/>
      <c r="BF21" s="35"/>
      <c r="BG21" s="35"/>
      <c r="BH21" s="35"/>
      <c r="BI21" s="35"/>
      <c r="BJ21" s="35"/>
      <c r="BK21" s="35"/>
      <c r="BL21" s="35"/>
      <c r="BM21" s="35"/>
      <c r="BN21" s="35"/>
      <c r="BO21" s="35"/>
      <c r="BP21" s="35"/>
      <c r="BQ21" s="35"/>
      <c r="BR21" s="35"/>
      <c r="BS21" s="35"/>
      <c r="BT21" s="35"/>
      <c r="BU21" s="35"/>
      <c r="BV21" s="35"/>
      <c r="BW21" s="35"/>
      <c r="BX21" s="35"/>
      <c r="BY21" s="35"/>
      <c r="BZ21" s="35"/>
      <c r="CA21" s="35"/>
      <c r="CB21" s="35"/>
      <c r="CC21" s="35"/>
      <c r="CD21" s="35"/>
      <c r="CE21" s="35"/>
      <c r="CF21" s="35"/>
      <c r="CG21" s="35"/>
      <c r="CH21" s="35"/>
      <c r="CI21" s="35"/>
      <c r="CJ21" s="35"/>
      <c r="CK21" s="35"/>
      <c r="CL21" s="35"/>
      <c r="CM21" s="35"/>
      <c r="CN21" s="35"/>
      <c r="CO21" s="35"/>
      <c r="CP21" s="35"/>
      <c r="CQ21" s="35"/>
      <c r="CR21" s="35"/>
      <c r="CS21" s="35"/>
      <c r="CT21" s="35"/>
      <c r="CU21" s="35"/>
      <c r="CV21" s="35"/>
      <c r="CW21" s="35"/>
      <c r="CX21" s="35"/>
      <c r="CY21" s="35"/>
      <c r="CZ21" s="35"/>
      <c r="DA21" s="35"/>
      <c r="DB21" s="35"/>
      <c r="DC21" s="35"/>
      <c r="DD21" s="35"/>
      <c r="DE21" s="50"/>
      <c r="DF21" s="35" t="str">
        <f t="shared" si="10"/>
        <v/>
      </c>
      <c r="DG21" s="35" t="str">
        <f t="shared" si="0"/>
        <v/>
      </c>
      <c r="DH21" s="35" t="str">
        <f t="shared" si="1"/>
        <v/>
      </c>
      <c r="DI21" s="35" t="str">
        <f t="shared" si="2"/>
        <v/>
      </c>
      <c r="DJ21" s="35" t="str">
        <f t="shared" si="3"/>
        <v/>
      </c>
      <c r="DK21" s="35" t="str">
        <f t="shared" si="4"/>
        <v/>
      </c>
      <c r="DL21" s="35" t="str">
        <f t="shared" si="5"/>
        <v/>
      </c>
      <c r="DM21" s="35" t="str">
        <f t="shared" si="6"/>
        <v/>
      </c>
      <c r="DN21" s="35" t="str">
        <f t="shared" si="7"/>
        <v/>
      </c>
      <c r="DO21" s="35" t="str">
        <f t="shared" si="8"/>
        <v/>
      </c>
      <c r="DP21" s="37" t="str">
        <f t="shared" si="9"/>
        <v/>
      </c>
    </row>
    <row r="22" spans="1:120" ht="24.95" customHeight="1" x14ac:dyDescent="0.25">
      <c r="A22" s="33"/>
      <c r="B22" s="47">
        <v>16</v>
      </c>
      <c r="C22" s="45" t="s">
        <v>40</v>
      </c>
      <c r="D22" s="35"/>
      <c r="E22" s="52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  <c r="AZ22" s="35"/>
      <c r="BA22" s="35"/>
      <c r="BB22" s="35"/>
      <c r="BC22" s="35"/>
      <c r="BD22" s="35"/>
      <c r="BE22" s="35"/>
      <c r="BF22" s="35"/>
      <c r="BG22" s="35"/>
      <c r="BH22" s="35"/>
      <c r="BI22" s="35"/>
      <c r="BJ22" s="35"/>
      <c r="BK22" s="35"/>
      <c r="BL22" s="35"/>
      <c r="BM22" s="35"/>
      <c r="BN22" s="35"/>
      <c r="BO22" s="35"/>
      <c r="BP22" s="35"/>
      <c r="BQ22" s="35"/>
      <c r="BR22" s="35"/>
      <c r="BS22" s="35"/>
      <c r="BT22" s="35"/>
      <c r="BU22" s="35"/>
      <c r="BV22" s="35"/>
      <c r="BW22" s="35"/>
      <c r="BX22" s="35"/>
      <c r="BY22" s="35"/>
      <c r="BZ22" s="35"/>
      <c r="CA22" s="35"/>
      <c r="CB22" s="35"/>
      <c r="CC22" s="35"/>
      <c r="CD22" s="35"/>
      <c r="CE22" s="35"/>
      <c r="CF22" s="35"/>
      <c r="CG22" s="35"/>
      <c r="CH22" s="35"/>
      <c r="CI22" s="35"/>
      <c r="CJ22" s="35"/>
      <c r="CK22" s="35"/>
      <c r="CL22" s="35"/>
      <c r="CM22" s="35"/>
      <c r="CN22" s="35"/>
      <c r="CO22" s="35"/>
      <c r="CP22" s="35"/>
      <c r="CQ22" s="35"/>
      <c r="CR22" s="35"/>
      <c r="CS22" s="35"/>
      <c r="CT22" s="35"/>
      <c r="CU22" s="35"/>
      <c r="CV22" s="35"/>
      <c r="CW22" s="35"/>
      <c r="CX22" s="35"/>
      <c r="CY22" s="35"/>
      <c r="CZ22" s="35"/>
      <c r="DA22" s="35"/>
      <c r="DB22" s="35"/>
      <c r="DC22" s="35"/>
      <c r="DD22" s="35"/>
      <c r="DE22" s="50"/>
      <c r="DF22" s="35" t="str">
        <f t="shared" si="10"/>
        <v/>
      </c>
      <c r="DG22" s="35" t="str">
        <f t="shared" si="0"/>
        <v/>
      </c>
      <c r="DH22" s="35" t="str">
        <f t="shared" si="1"/>
        <v/>
      </c>
      <c r="DI22" s="35" t="str">
        <f t="shared" si="2"/>
        <v/>
      </c>
      <c r="DJ22" s="35" t="str">
        <f t="shared" si="3"/>
        <v/>
      </c>
      <c r="DK22" s="35" t="str">
        <f t="shared" si="4"/>
        <v/>
      </c>
      <c r="DL22" s="35" t="str">
        <f t="shared" si="5"/>
        <v/>
      </c>
      <c r="DM22" s="35" t="str">
        <f t="shared" si="6"/>
        <v/>
      </c>
      <c r="DN22" s="35" t="str">
        <f t="shared" si="7"/>
        <v/>
      </c>
      <c r="DO22" s="35" t="str">
        <f t="shared" si="8"/>
        <v/>
      </c>
      <c r="DP22" s="37" t="str">
        <f t="shared" si="9"/>
        <v/>
      </c>
    </row>
    <row r="23" spans="1:120" ht="24.95" customHeight="1" x14ac:dyDescent="0.25">
      <c r="A23" s="33"/>
      <c r="B23" s="47">
        <v>17</v>
      </c>
      <c r="C23" s="45" t="s">
        <v>40</v>
      </c>
      <c r="D23" s="35"/>
      <c r="E23" s="52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  <c r="AZ23" s="35"/>
      <c r="BA23" s="35"/>
      <c r="BB23" s="35"/>
      <c r="BC23" s="35"/>
      <c r="BD23" s="35"/>
      <c r="BE23" s="35"/>
      <c r="BF23" s="35"/>
      <c r="BG23" s="35"/>
      <c r="BH23" s="35"/>
      <c r="BI23" s="35"/>
      <c r="BJ23" s="35"/>
      <c r="BK23" s="35"/>
      <c r="BL23" s="35"/>
      <c r="BM23" s="35"/>
      <c r="BN23" s="35"/>
      <c r="BO23" s="35"/>
      <c r="BP23" s="35"/>
      <c r="BQ23" s="35"/>
      <c r="BR23" s="35"/>
      <c r="BS23" s="35"/>
      <c r="BT23" s="35"/>
      <c r="BU23" s="35"/>
      <c r="BV23" s="35"/>
      <c r="BW23" s="35"/>
      <c r="BX23" s="35"/>
      <c r="BY23" s="35"/>
      <c r="BZ23" s="35"/>
      <c r="CA23" s="35"/>
      <c r="CB23" s="35"/>
      <c r="CC23" s="35"/>
      <c r="CD23" s="35"/>
      <c r="CE23" s="35"/>
      <c r="CF23" s="35"/>
      <c r="CG23" s="35"/>
      <c r="CH23" s="35"/>
      <c r="CI23" s="35"/>
      <c r="CJ23" s="35"/>
      <c r="CK23" s="35"/>
      <c r="CL23" s="35"/>
      <c r="CM23" s="35"/>
      <c r="CN23" s="35"/>
      <c r="CO23" s="35"/>
      <c r="CP23" s="35"/>
      <c r="CQ23" s="35"/>
      <c r="CR23" s="35"/>
      <c r="CS23" s="35"/>
      <c r="CT23" s="35"/>
      <c r="CU23" s="35"/>
      <c r="CV23" s="35"/>
      <c r="CW23" s="35"/>
      <c r="CX23" s="35"/>
      <c r="CY23" s="35"/>
      <c r="CZ23" s="35"/>
      <c r="DA23" s="35"/>
      <c r="DB23" s="35"/>
      <c r="DC23" s="35"/>
      <c r="DD23" s="35"/>
      <c r="DE23" s="50"/>
      <c r="DF23" s="35" t="str">
        <f t="shared" si="10"/>
        <v/>
      </c>
      <c r="DG23" s="35" t="str">
        <f t="shared" si="0"/>
        <v/>
      </c>
      <c r="DH23" s="35" t="str">
        <f t="shared" si="1"/>
        <v/>
      </c>
      <c r="DI23" s="35" t="str">
        <f t="shared" si="2"/>
        <v/>
      </c>
      <c r="DJ23" s="35" t="str">
        <f t="shared" si="3"/>
        <v/>
      </c>
      <c r="DK23" s="35" t="str">
        <f t="shared" si="4"/>
        <v/>
      </c>
      <c r="DL23" s="35" t="str">
        <f t="shared" si="5"/>
        <v/>
      </c>
      <c r="DM23" s="35" t="str">
        <f t="shared" si="6"/>
        <v/>
      </c>
      <c r="DN23" s="35" t="str">
        <f t="shared" si="7"/>
        <v/>
      </c>
      <c r="DO23" s="35" t="str">
        <f t="shared" si="8"/>
        <v/>
      </c>
      <c r="DP23" s="37" t="str">
        <f t="shared" si="9"/>
        <v/>
      </c>
    </row>
    <row r="24" spans="1:120" ht="24.95" customHeight="1" x14ac:dyDescent="0.25">
      <c r="A24" s="33"/>
      <c r="B24" s="47">
        <v>18</v>
      </c>
      <c r="C24" s="45" t="s">
        <v>40</v>
      </c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  <c r="AZ24" s="35"/>
      <c r="BA24" s="35"/>
      <c r="BB24" s="35"/>
      <c r="BC24" s="35"/>
      <c r="BD24" s="35"/>
      <c r="BE24" s="35"/>
      <c r="BF24" s="35"/>
      <c r="BG24" s="35"/>
      <c r="BH24" s="35"/>
      <c r="BI24" s="35"/>
      <c r="BJ24" s="35"/>
      <c r="BK24" s="35"/>
      <c r="BL24" s="35"/>
      <c r="BM24" s="35"/>
      <c r="BN24" s="35"/>
      <c r="BO24" s="35"/>
      <c r="BP24" s="35"/>
      <c r="BQ24" s="35"/>
      <c r="BR24" s="35"/>
      <c r="BS24" s="35"/>
      <c r="BT24" s="35"/>
      <c r="BU24" s="35"/>
      <c r="BV24" s="35"/>
      <c r="BW24" s="35"/>
      <c r="BX24" s="35"/>
      <c r="BY24" s="35"/>
      <c r="BZ24" s="35"/>
      <c r="CA24" s="35"/>
      <c r="CB24" s="35"/>
      <c r="CC24" s="35"/>
      <c r="CD24" s="35"/>
      <c r="CE24" s="35"/>
      <c r="CF24" s="35"/>
      <c r="CG24" s="35"/>
      <c r="CH24" s="35"/>
      <c r="CI24" s="35"/>
      <c r="CJ24" s="35"/>
      <c r="CK24" s="35"/>
      <c r="CL24" s="35"/>
      <c r="CM24" s="35"/>
      <c r="CN24" s="35"/>
      <c r="CO24" s="35"/>
      <c r="CP24" s="35"/>
      <c r="CQ24" s="35"/>
      <c r="CR24" s="35"/>
      <c r="CS24" s="35"/>
      <c r="CT24" s="35"/>
      <c r="CU24" s="35"/>
      <c r="CV24" s="35"/>
      <c r="CW24" s="35"/>
      <c r="CX24" s="35"/>
      <c r="CY24" s="35"/>
      <c r="CZ24" s="35"/>
      <c r="DA24" s="35"/>
      <c r="DB24" s="35"/>
      <c r="DC24" s="35"/>
      <c r="DD24" s="35"/>
      <c r="DE24" s="50"/>
      <c r="DF24" s="35" t="str">
        <f t="shared" si="10"/>
        <v/>
      </c>
      <c r="DG24" s="35" t="str">
        <f t="shared" si="0"/>
        <v/>
      </c>
      <c r="DH24" s="35" t="str">
        <f t="shared" si="1"/>
        <v/>
      </c>
      <c r="DI24" s="35" t="str">
        <f t="shared" si="2"/>
        <v/>
      </c>
      <c r="DJ24" s="35" t="str">
        <f t="shared" si="3"/>
        <v/>
      </c>
      <c r="DK24" s="35" t="str">
        <f t="shared" si="4"/>
        <v/>
      </c>
      <c r="DL24" s="35" t="str">
        <f t="shared" si="5"/>
        <v/>
      </c>
      <c r="DM24" s="35" t="str">
        <f t="shared" si="6"/>
        <v/>
      </c>
      <c r="DN24" s="35" t="str">
        <f t="shared" si="7"/>
        <v/>
      </c>
      <c r="DO24" s="35" t="str">
        <f t="shared" si="8"/>
        <v/>
      </c>
      <c r="DP24" s="37" t="str">
        <f t="shared" si="9"/>
        <v/>
      </c>
    </row>
    <row r="25" spans="1:120" ht="24.95" customHeight="1" x14ac:dyDescent="0.25">
      <c r="A25" s="33"/>
      <c r="B25" s="47">
        <v>19</v>
      </c>
      <c r="C25" s="45" t="s">
        <v>40</v>
      </c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  <c r="AZ25" s="35"/>
      <c r="BA25" s="35"/>
      <c r="BB25" s="35"/>
      <c r="BC25" s="35"/>
      <c r="BD25" s="35"/>
      <c r="BE25" s="35"/>
      <c r="BF25" s="35"/>
      <c r="BG25" s="35"/>
      <c r="BH25" s="35"/>
      <c r="BI25" s="35"/>
      <c r="BJ25" s="35"/>
      <c r="BK25" s="35"/>
      <c r="BL25" s="35"/>
      <c r="BM25" s="35"/>
      <c r="BN25" s="35"/>
      <c r="BO25" s="35"/>
      <c r="BP25" s="35"/>
      <c r="BQ25" s="35"/>
      <c r="BR25" s="35"/>
      <c r="BS25" s="35"/>
      <c r="BT25" s="35"/>
      <c r="BU25" s="35"/>
      <c r="BV25" s="35"/>
      <c r="BW25" s="35"/>
      <c r="BX25" s="35"/>
      <c r="BY25" s="35"/>
      <c r="BZ25" s="35"/>
      <c r="CA25" s="35"/>
      <c r="CB25" s="35"/>
      <c r="CC25" s="35"/>
      <c r="CD25" s="35"/>
      <c r="CE25" s="35"/>
      <c r="CF25" s="35"/>
      <c r="CG25" s="35"/>
      <c r="CH25" s="35"/>
      <c r="CI25" s="35"/>
      <c r="CJ25" s="35"/>
      <c r="CK25" s="35"/>
      <c r="CL25" s="35"/>
      <c r="CM25" s="35"/>
      <c r="CN25" s="35"/>
      <c r="CO25" s="35"/>
      <c r="CP25" s="35"/>
      <c r="CQ25" s="35"/>
      <c r="CR25" s="35"/>
      <c r="CS25" s="35"/>
      <c r="CT25" s="35"/>
      <c r="CU25" s="35"/>
      <c r="CV25" s="35"/>
      <c r="CW25" s="35"/>
      <c r="CX25" s="35"/>
      <c r="CY25" s="35"/>
      <c r="CZ25" s="35"/>
      <c r="DA25" s="35"/>
      <c r="DB25" s="35"/>
      <c r="DC25" s="35"/>
      <c r="DD25" s="35"/>
      <c r="DE25" s="50"/>
      <c r="DF25" s="35" t="str">
        <f t="shared" si="10"/>
        <v/>
      </c>
      <c r="DG25" s="35" t="str">
        <f t="shared" si="0"/>
        <v/>
      </c>
      <c r="DH25" s="35" t="str">
        <f t="shared" si="1"/>
        <v/>
      </c>
      <c r="DI25" s="35" t="str">
        <f t="shared" si="2"/>
        <v/>
      </c>
      <c r="DJ25" s="35" t="str">
        <f t="shared" si="3"/>
        <v/>
      </c>
      <c r="DK25" s="35" t="str">
        <f t="shared" si="4"/>
        <v/>
      </c>
      <c r="DL25" s="35" t="str">
        <f t="shared" si="5"/>
        <v/>
      </c>
      <c r="DM25" s="35" t="str">
        <f t="shared" si="6"/>
        <v/>
      </c>
      <c r="DN25" s="35" t="str">
        <f t="shared" si="7"/>
        <v/>
      </c>
      <c r="DO25" s="35" t="str">
        <f t="shared" si="8"/>
        <v/>
      </c>
      <c r="DP25" s="37" t="str">
        <f t="shared" si="9"/>
        <v/>
      </c>
    </row>
    <row r="26" spans="1:120" ht="24.95" customHeight="1" x14ac:dyDescent="0.25">
      <c r="A26" s="33"/>
      <c r="B26" s="47">
        <v>20</v>
      </c>
      <c r="C26" s="45" t="s">
        <v>40</v>
      </c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  <c r="AZ26" s="35"/>
      <c r="BA26" s="35"/>
      <c r="BB26" s="35"/>
      <c r="BC26" s="35"/>
      <c r="BD26" s="35"/>
      <c r="BE26" s="35"/>
      <c r="BF26" s="35"/>
      <c r="BG26" s="35"/>
      <c r="BH26" s="35"/>
      <c r="BI26" s="35"/>
      <c r="BJ26" s="35"/>
      <c r="BK26" s="35"/>
      <c r="BL26" s="35"/>
      <c r="BM26" s="35"/>
      <c r="BN26" s="35"/>
      <c r="BO26" s="35"/>
      <c r="BP26" s="35"/>
      <c r="BQ26" s="35"/>
      <c r="BR26" s="35"/>
      <c r="BS26" s="35"/>
      <c r="BT26" s="35"/>
      <c r="BU26" s="35"/>
      <c r="BV26" s="35"/>
      <c r="BW26" s="35"/>
      <c r="BX26" s="35"/>
      <c r="BY26" s="35"/>
      <c r="BZ26" s="35"/>
      <c r="CA26" s="35"/>
      <c r="CB26" s="35"/>
      <c r="CC26" s="35"/>
      <c r="CD26" s="35"/>
      <c r="CE26" s="35"/>
      <c r="CF26" s="35"/>
      <c r="CG26" s="35"/>
      <c r="CH26" s="35"/>
      <c r="CI26" s="35"/>
      <c r="CJ26" s="35"/>
      <c r="CK26" s="35"/>
      <c r="CL26" s="35"/>
      <c r="CM26" s="35"/>
      <c r="CN26" s="35"/>
      <c r="CO26" s="35"/>
      <c r="CP26" s="35"/>
      <c r="CQ26" s="35"/>
      <c r="CR26" s="35"/>
      <c r="CS26" s="35"/>
      <c r="CT26" s="35"/>
      <c r="CU26" s="35"/>
      <c r="CV26" s="35"/>
      <c r="CW26" s="35"/>
      <c r="CX26" s="35"/>
      <c r="CY26" s="35"/>
      <c r="CZ26" s="35"/>
      <c r="DA26" s="35"/>
      <c r="DB26" s="35"/>
      <c r="DC26" s="35"/>
      <c r="DD26" s="35"/>
      <c r="DE26" s="50"/>
      <c r="DF26" s="35" t="str">
        <f t="shared" si="10"/>
        <v/>
      </c>
      <c r="DG26" s="35" t="str">
        <f t="shared" si="0"/>
        <v/>
      </c>
      <c r="DH26" s="35" t="str">
        <f t="shared" si="1"/>
        <v/>
      </c>
      <c r="DI26" s="35" t="str">
        <f t="shared" si="2"/>
        <v/>
      </c>
      <c r="DJ26" s="35" t="str">
        <f t="shared" si="3"/>
        <v/>
      </c>
      <c r="DK26" s="35" t="str">
        <f t="shared" si="4"/>
        <v/>
      </c>
      <c r="DL26" s="35" t="str">
        <f t="shared" si="5"/>
        <v/>
      </c>
      <c r="DM26" s="35" t="str">
        <f t="shared" si="6"/>
        <v/>
      </c>
      <c r="DN26" s="35" t="str">
        <f t="shared" si="7"/>
        <v/>
      </c>
      <c r="DO26" s="35" t="str">
        <f t="shared" si="8"/>
        <v/>
      </c>
      <c r="DP26" s="37" t="str">
        <f t="shared" si="9"/>
        <v/>
      </c>
    </row>
    <row r="27" spans="1:120" ht="24.95" customHeight="1" x14ac:dyDescent="0.25">
      <c r="A27" s="33"/>
      <c r="B27" s="47">
        <v>21</v>
      </c>
      <c r="C27" s="45" t="s">
        <v>40</v>
      </c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  <c r="AZ27" s="35"/>
      <c r="BA27" s="35"/>
      <c r="BB27" s="35"/>
      <c r="BC27" s="35"/>
      <c r="BD27" s="35"/>
      <c r="BE27" s="35"/>
      <c r="BF27" s="35"/>
      <c r="BG27" s="35"/>
      <c r="BH27" s="35"/>
      <c r="BI27" s="35"/>
      <c r="BJ27" s="35"/>
      <c r="BK27" s="35"/>
      <c r="BL27" s="35"/>
      <c r="BM27" s="35"/>
      <c r="BN27" s="35"/>
      <c r="BO27" s="35"/>
      <c r="BP27" s="35"/>
      <c r="BQ27" s="35"/>
      <c r="BR27" s="35"/>
      <c r="BS27" s="35"/>
      <c r="BT27" s="35"/>
      <c r="BU27" s="35"/>
      <c r="BV27" s="35"/>
      <c r="BW27" s="35"/>
      <c r="BX27" s="35"/>
      <c r="BY27" s="35"/>
      <c r="BZ27" s="35"/>
      <c r="CA27" s="35"/>
      <c r="CB27" s="35"/>
      <c r="CC27" s="35"/>
      <c r="CD27" s="35"/>
      <c r="CE27" s="35"/>
      <c r="CF27" s="35"/>
      <c r="CG27" s="35"/>
      <c r="CH27" s="35"/>
      <c r="CI27" s="35"/>
      <c r="CJ27" s="35"/>
      <c r="CK27" s="35"/>
      <c r="CL27" s="35"/>
      <c r="CM27" s="35"/>
      <c r="CN27" s="35"/>
      <c r="CO27" s="35"/>
      <c r="CP27" s="35"/>
      <c r="CQ27" s="35"/>
      <c r="CR27" s="35"/>
      <c r="CS27" s="35"/>
      <c r="CT27" s="35"/>
      <c r="CU27" s="35"/>
      <c r="CV27" s="35"/>
      <c r="CW27" s="35"/>
      <c r="CX27" s="35"/>
      <c r="CY27" s="35"/>
      <c r="CZ27" s="35"/>
      <c r="DA27" s="35"/>
      <c r="DB27" s="35"/>
      <c r="DC27" s="35"/>
      <c r="DD27" s="35"/>
      <c r="DE27" s="50"/>
      <c r="DF27" s="35" t="str">
        <f t="shared" si="10"/>
        <v/>
      </c>
      <c r="DG27" s="35" t="str">
        <f t="shared" si="0"/>
        <v/>
      </c>
      <c r="DH27" s="35" t="str">
        <f t="shared" si="1"/>
        <v/>
      </c>
      <c r="DI27" s="35" t="str">
        <f t="shared" si="2"/>
        <v/>
      </c>
      <c r="DJ27" s="35" t="str">
        <f t="shared" si="3"/>
        <v/>
      </c>
      <c r="DK27" s="35" t="str">
        <f t="shared" si="4"/>
        <v/>
      </c>
      <c r="DL27" s="35" t="str">
        <f t="shared" si="5"/>
        <v/>
      </c>
      <c r="DM27" s="35" t="str">
        <f t="shared" si="6"/>
        <v/>
      </c>
      <c r="DN27" s="35" t="str">
        <f t="shared" si="7"/>
        <v/>
      </c>
      <c r="DO27" s="35" t="str">
        <f t="shared" si="8"/>
        <v/>
      </c>
      <c r="DP27" s="37" t="str">
        <f t="shared" si="9"/>
        <v/>
      </c>
    </row>
    <row r="28" spans="1:120" ht="24.95" customHeight="1" x14ac:dyDescent="0.25">
      <c r="A28" s="33"/>
      <c r="B28" s="47">
        <v>22</v>
      </c>
      <c r="C28" s="45" t="s">
        <v>40</v>
      </c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  <c r="AZ28" s="35"/>
      <c r="BA28" s="35"/>
      <c r="BB28" s="35"/>
      <c r="BC28" s="35"/>
      <c r="BD28" s="35"/>
      <c r="BE28" s="35"/>
      <c r="BF28" s="35"/>
      <c r="BG28" s="35"/>
      <c r="BH28" s="35"/>
      <c r="BI28" s="35"/>
      <c r="BJ28" s="35"/>
      <c r="BK28" s="35"/>
      <c r="BL28" s="35"/>
      <c r="BM28" s="35"/>
      <c r="BN28" s="35"/>
      <c r="BO28" s="35"/>
      <c r="BP28" s="35"/>
      <c r="BQ28" s="35"/>
      <c r="BR28" s="35"/>
      <c r="BS28" s="35"/>
      <c r="BT28" s="35"/>
      <c r="BU28" s="35"/>
      <c r="BV28" s="35"/>
      <c r="BW28" s="35"/>
      <c r="BX28" s="35"/>
      <c r="BY28" s="35"/>
      <c r="BZ28" s="35"/>
      <c r="CA28" s="35"/>
      <c r="CB28" s="35"/>
      <c r="CC28" s="35"/>
      <c r="CD28" s="35"/>
      <c r="CE28" s="35"/>
      <c r="CF28" s="35"/>
      <c r="CG28" s="35"/>
      <c r="CH28" s="35"/>
      <c r="CI28" s="35"/>
      <c r="CJ28" s="35"/>
      <c r="CK28" s="35"/>
      <c r="CL28" s="35"/>
      <c r="CM28" s="35"/>
      <c r="CN28" s="35"/>
      <c r="CO28" s="35"/>
      <c r="CP28" s="35"/>
      <c r="CQ28" s="35"/>
      <c r="CR28" s="35"/>
      <c r="CS28" s="35"/>
      <c r="CT28" s="35"/>
      <c r="CU28" s="35"/>
      <c r="CV28" s="35"/>
      <c r="CW28" s="35"/>
      <c r="CX28" s="35"/>
      <c r="CY28" s="35"/>
      <c r="CZ28" s="35"/>
      <c r="DA28" s="35"/>
      <c r="DB28" s="35"/>
      <c r="DC28" s="35"/>
      <c r="DD28" s="35"/>
      <c r="DE28" s="50"/>
      <c r="DF28" s="35" t="str">
        <f t="shared" si="10"/>
        <v/>
      </c>
      <c r="DG28" s="35" t="str">
        <f t="shared" si="0"/>
        <v/>
      </c>
      <c r="DH28" s="35" t="str">
        <f t="shared" si="1"/>
        <v/>
      </c>
      <c r="DI28" s="35" t="str">
        <f t="shared" si="2"/>
        <v/>
      </c>
      <c r="DJ28" s="35" t="str">
        <f t="shared" si="3"/>
        <v/>
      </c>
      <c r="DK28" s="35" t="str">
        <f t="shared" si="4"/>
        <v/>
      </c>
      <c r="DL28" s="35" t="str">
        <f t="shared" si="5"/>
        <v/>
      </c>
      <c r="DM28" s="35" t="str">
        <f t="shared" si="6"/>
        <v/>
      </c>
      <c r="DN28" s="35" t="str">
        <f t="shared" si="7"/>
        <v/>
      </c>
      <c r="DO28" s="35" t="str">
        <f t="shared" si="8"/>
        <v/>
      </c>
      <c r="DP28" s="37" t="str">
        <f t="shared" si="9"/>
        <v/>
      </c>
    </row>
    <row r="29" spans="1:120" ht="24.95" customHeight="1" x14ac:dyDescent="0.25">
      <c r="A29" s="33"/>
      <c r="B29" s="47">
        <v>23</v>
      </c>
      <c r="C29" s="45" t="s">
        <v>40</v>
      </c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  <c r="AZ29" s="35"/>
      <c r="BA29" s="35"/>
      <c r="BB29" s="35"/>
      <c r="BC29" s="35"/>
      <c r="BD29" s="35"/>
      <c r="BE29" s="35"/>
      <c r="BF29" s="35"/>
      <c r="BG29" s="35"/>
      <c r="BH29" s="35"/>
      <c r="BI29" s="35"/>
      <c r="BJ29" s="35"/>
      <c r="BK29" s="35"/>
      <c r="BL29" s="35"/>
      <c r="BM29" s="35"/>
      <c r="BN29" s="35"/>
      <c r="BO29" s="35"/>
      <c r="BP29" s="35"/>
      <c r="BQ29" s="35"/>
      <c r="BR29" s="35"/>
      <c r="BS29" s="35"/>
      <c r="BT29" s="35"/>
      <c r="BU29" s="35"/>
      <c r="BV29" s="35"/>
      <c r="BW29" s="35"/>
      <c r="BX29" s="35"/>
      <c r="BY29" s="35"/>
      <c r="BZ29" s="35"/>
      <c r="CA29" s="35"/>
      <c r="CB29" s="35"/>
      <c r="CC29" s="35"/>
      <c r="CD29" s="35"/>
      <c r="CE29" s="35"/>
      <c r="CF29" s="35"/>
      <c r="CG29" s="35"/>
      <c r="CH29" s="35"/>
      <c r="CI29" s="35"/>
      <c r="CJ29" s="35"/>
      <c r="CK29" s="35"/>
      <c r="CL29" s="35"/>
      <c r="CM29" s="35"/>
      <c r="CN29" s="35"/>
      <c r="CO29" s="35"/>
      <c r="CP29" s="35"/>
      <c r="CQ29" s="35"/>
      <c r="CR29" s="35"/>
      <c r="CS29" s="35"/>
      <c r="CT29" s="35"/>
      <c r="CU29" s="35"/>
      <c r="CV29" s="35"/>
      <c r="CW29" s="35"/>
      <c r="CX29" s="35"/>
      <c r="CY29" s="35"/>
      <c r="CZ29" s="35"/>
      <c r="DA29" s="35"/>
      <c r="DB29" s="35"/>
      <c r="DC29" s="35"/>
      <c r="DD29" s="35"/>
      <c r="DE29" s="50"/>
      <c r="DF29" s="35" t="str">
        <f t="shared" si="10"/>
        <v/>
      </c>
      <c r="DG29" s="35" t="str">
        <f t="shared" si="0"/>
        <v/>
      </c>
      <c r="DH29" s="35" t="str">
        <f t="shared" si="1"/>
        <v/>
      </c>
      <c r="DI29" s="35" t="str">
        <f t="shared" si="2"/>
        <v/>
      </c>
      <c r="DJ29" s="35" t="str">
        <f t="shared" si="3"/>
        <v/>
      </c>
      <c r="DK29" s="35" t="str">
        <f t="shared" si="4"/>
        <v/>
      </c>
      <c r="DL29" s="35" t="str">
        <f t="shared" si="5"/>
        <v/>
      </c>
      <c r="DM29" s="35" t="str">
        <f t="shared" si="6"/>
        <v/>
      </c>
      <c r="DN29" s="35" t="str">
        <f t="shared" si="7"/>
        <v/>
      </c>
      <c r="DO29" s="35" t="str">
        <f t="shared" si="8"/>
        <v/>
      </c>
      <c r="DP29" s="37" t="str">
        <f t="shared" si="9"/>
        <v/>
      </c>
    </row>
    <row r="30" spans="1:120" ht="24.95" customHeight="1" x14ac:dyDescent="0.25">
      <c r="A30" s="33"/>
      <c r="B30" s="47">
        <v>24</v>
      </c>
      <c r="C30" s="45" t="s">
        <v>40</v>
      </c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  <c r="AZ30" s="35"/>
      <c r="BA30" s="35"/>
      <c r="BB30" s="35"/>
      <c r="BC30" s="35"/>
      <c r="BD30" s="35"/>
      <c r="BE30" s="35"/>
      <c r="BF30" s="35"/>
      <c r="BG30" s="35"/>
      <c r="BH30" s="35"/>
      <c r="BI30" s="35"/>
      <c r="BJ30" s="35"/>
      <c r="BK30" s="35"/>
      <c r="BL30" s="35"/>
      <c r="BM30" s="35"/>
      <c r="BN30" s="35"/>
      <c r="BO30" s="35"/>
      <c r="BP30" s="35"/>
      <c r="BQ30" s="35"/>
      <c r="BR30" s="35"/>
      <c r="BS30" s="35"/>
      <c r="BT30" s="35"/>
      <c r="BU30" s="35"/>
      <c r="BV30" s="35"/>
      <c r="BW30" s="35"/>
      <c r="BX30" s="35"/>
      <c r="BY30" s="35"/>
      <c r="BZ30" s="35"/>
      <c r="CA30" s="35"/>
      <c r="CB30" s="35"/>
      <c r="CC30" s="35"/>
      <c r="CD30" s="35"/>
      <c r="CE30" s="35"/>
      <c r="CF30" s="35"/>
      <c r="CG30" s="35"/>
      <c r="CH30" s="35"/>
      <c r="CI30" s="35"/>
      <c r="CJ30" s="35"/>
      <c r="CK30" s="35"/>
      <c r="CL30" s="35"/>
      <c r="CM30" s="35"/>
      <c r="CN30" s="35"/>
      <c r="CO30" s="35"/>
      <c r="CP30" s="35"/>
      <c r="CQ30" s="35"/>
      <c r="CR30" s="35"/>
      <c r="CS30" s="35"/>
      <c r="CT30" s="35"/>
      <c r="CU30" s="35"/>
      <c r="CV30" s="35"/>
      <c r="CW30" s="35"/>
      <c r="CX30" s="35"/>
      <c r="CY30" s="35"/>
      <c r="CZ30" s="35"/>
      <c r="DA30" s="35"/>
      <c r="DB30" s="35"/>
      <c r="DC30" s="35"/>
      <c r="DD30" s="35"/>
      <c r="DE30" s="50"/>
      <c r="DF30" s="35" t="str">
        <f t="shared" si="10"/>
        <v/>
      </c>
      <c r="DG30" s="35" t="str">
        <f t="shared" si="0"/>
        <v/>
      </c>
      <c r="DH30" s="35" t="str">
        <f t="shared" si="1"/>
        <v/>
      </c>
      <c r="DI30" s="35" t="str">
        <f t="shared" si="2"/>
        <v/>
      </c>
      <c r="DJ30" s="35" t="str">
        <f t="shared" si="3"/>
        <v/>
      </c>
      <c r="DK30" s="35" t="str">
        <f t="shared" si="4"/>
        <v/>
      </c>
      <c r="DL30" s="35" t="str">
        <f t="shared" si="5"/>
        <v/>
      </c>
      <c r="DM30" s="35" t="str">
        <f t="shared" si="6"/>
        <v/>
      </c>
      <c r="DN30" s="35" t="str">
        <f t="shared" si="7"/>
        <v/>
      </c>
      <c r="DO30" s="35" t="str">
        <f t="shared" si="8"/>
        <v/>
      </c>
      <c r="DP30" s="37" t="str">
        <f t="shared" si="9"/>
        <v/>
      </c>
    </row>
    <row r="31" spans="1:120" ht="24.95" customHeight="1" x14ac:dyDescent="0.25">
      <c r="A31" s="33"/>
      <c r="B31" s="47">
        <v>25</v>
      </c>
      <c r="C31" s="45" t="s">
        <v>40</v>
      </c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  <c r="AZ31" s="35"/>
      <c r="BA31" s="35"/>
      <c r="BB31" s="35"/>
      <c r="BC31" s="35"/>
      <c r="BD31" s="35"/>
      <c r="BE31" s="35"/>
      <c r="BF31" s="35"/>
      <c r="BG31" s="35"/>
      <c r="BH31" s="35"/>
      <c r="BI31" s="35"/>
      <c r="BJ31" s="35"/>
      <c r="BK31" s="35"/>
      <c r="BL31" s="35"/>
      <c r="BM31" s="35"/>
      <c r="BN31" s="35"/>
      <c r="BO31" s="35"/>
      <c r="BP31" s="35"/>
      <c r="BQ31" s="35"/>
      <c r="BR31" s="35"/>
      <c r="BS31" s="35"/>
      <c r="BT31" s="35"/>
      <c r="BU31" s="35"/>
      <c r="BV31" s="35"/>
      <c r="BW31" s="35"/>
      <c r="BX31" s="35"/>
      <c r="BY31" s="35"/>
      <c r="BZ31" s="35"/>
      <c r="CA31" s="35"/>
      <c r="CB31" s="35"/>
      <c r="CC31" s="35"/>
      <c r="CD31" s="35"/>
      <c r="CE31" s="35"/>
      <c r="CF31" s="35"/>
      <c r="CG31" s="35"/>
      <c r="CH31" s="35"/>
      <c r="CI31" s="35"/>
      <c r="CJ31" s="35"/>
      <c r="CK31" s="35"/>
      <c r="CL31" s="35"/>
      <c r="CM31" s="35"/>
      <c r="CN31" s="35"/>
      <c r="CO31" s="35"/>
      <c r="CP31" s="35"/>
      <c r="CQ31" s="35"/>
      <c r="CR31" s="35"/>
      <c r="CS31" s="35"/>
      <c r="CT31" s="35"/>
      <c r="CU31" s="35"/>
      <c r="CV31" s="35"/>
      <c r="CW31" s="35"/>
      <c r="CX31" s="35"/>
      <c r="CY31" s="35"/>
      <c r="CZ31" s="35"/>
      <c r="DA31" s="35"/>
      <c r="DB31" s="35"/>
      <c r="DC31" s="35"/>
      <c r="DD31" s="35"/>
      <c r="DE31" s="50"/>
      <c r="DF31" s="35" t="str">
        <f t="shared" si="10"/>
        <v/>
      </c>
      <c r="DG31" s="35" t="str">
        <f t="shared" si="0"/>
        <v/>
      </c>
      <c r="DH31" s="35" t="str">
        <f t="shared" si="1"/>
        <v/>
      </c>
      <c r="DI31" s="35" t="str">
        <f t="shared" si="2"/>
        <v/>
      </c>
      <c r="DJ31" s="35" t="str">
        <f t="shared" si="3"/>
        <v/>
      </c>
      <c r="DK31" s="35" t="str">
        <f t="shared" si="4"/>
        <v/>
      </c>
      <c r="DL31" s="35" t="str">
        <f t="shared" si="5"/>
        <v/>
      </c>
      <c r="DM31" s="35" t="str">
        <f t="shared" si="6"/>
        <v/>
      </c>
      <c r="DN31" s="35" t="str">
        <f t="shared" si="7"/>
        <v/>
      </c>
      <c r="DO31" s="35" t="str">
        <f t="shared" si="8"/>
        <v/>
      </c>
      <c r="DP31" s="37" t="str">
        <f t="shared" si="9"/>
        <v/>
      </c>
    </row>
    <row r="32" spans="1:120" ht="24.95" customHeight="1" x14ac:dyDescent="0.25">
      <c r="A32" s="33"/>
      <c r="B32" s="47">
        <v>26</v>
      </c>
      <c r="C32" s="45" t="s">
        <v>40</v>
      </c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  <c r="AZ32" s="35"/>
      <c r="BA32" s="35"/>
      <c r="BB32" s="35"/>
      <c r="BC32" s="35"/>
      <c r="BD32" s="35"/>
      <c r="BE32" s="35"/>
      <c r="BF32" s="35"/>
      <c r="BG32" s="35"/>
      <c r="BH32" s="35"/>
      <c r="BI32" s="35"/>
      <c r="BJ32" s="35"/>
      <c r="BK32" s="35"/>
      <c r="BL32" s="35"/>
      <c r="BM32" s="35"/>
      <c r="BN32" s="35"/>
      <c r="BO32" s="35"/>
      <c r="BP32" s="35"/>
      <c r="BQ32" s="35"/>
      <c r="BR32" s="35"/>
      <c r="BS32" s="35"/>
      <c r="BT32" s="35"/>
      <c r="BU32" s="35"/>
      <c r="BV32" s="35"/>
      <c r="BW32" s="35"/>
      <c r="BX32" s="35"/>
      <c r="BY32" s="35"/>
      <c r="BZ32" s="35"/>
      <c r="CA32" s="35"/>
      <c r="CB32" s="35"/>
      <c r="CC32" s="35"/>
      <c r="CD32" s="35"/>
      <c r="CE32" s="35"/>
      <c r="CF32" s="35"/>
      <c r="CG32" s="35"/>
      <c r="CH32" s="35"/>
      <c r="CI32" s="35"/>
      <c r="CJ32" s="35"/>
      <c r="CK32" s="35"/>
      <c r="CL32" s="35"/>
      <c r="CM32" s="35"/>
      <c r="CN32" s="35"/>
      <c r="CO32" s="35"/>
      <c r="CP32" s="35"/>
      <c r="CQ32" s="35"/>
      <c r="CR32" s="35"/>
      <c r="CS32" s="35"/>
      <c r="CT32" s="35"/>
      <c r="CU32" s="35"/>
      <c r="CV32" s="35"/>
      <c r="CW32" s="35"/>
      <c r="CX32" s="35"/>
      <c r="CY32" s="35"/>
      <c r="CZ32" s="35"/>
      <c r="DA32" s="35"/>
      <c r="DB32" s="35"/>
      <c r="DC32" s="35"/>
      <c r="DD32" s="35"/>
      <c r="DE32" s="50"/>
      <c r="DF32" s="35" t="str">
        <f t="shared" si="10"/>
        <v/>
      </c>
      <c r="DG32" s="35" t="str">
        <f t="shared" si="0"/>
        <v/>
      </c>
      <c r="DH32" s="35" t="str">
        <f t="shared" si="1"/>
        <v/>
      </c>
      <c r="DI32" s="35" t="str">
        <f t="shared" si="2"/>
        <v/>
      </c>
      <c r="DJ32" s="35" t="str">
        <f t="shared" si="3"/>
        <v/>
      </c>
      <c r="DK32" s="35" t="str">
        <f t="shared" si="4"/>
        <v/>
      </c>
      <c r="DL32" s="35" t="str">
        <f t="shared" si="5"/>
        <v/>
      </c>
      <c r="DM32" s="35" t="str">
        <f t="shared" si="6"/>
        <v/>
      </c>
      <c r="DN32" s="35" t="str">
        <f t="shared" si="7"/>
        <v/>
      </c>
      <c r="DO32" s="35" t="str">
        <f t="shared" si="8"/>
        <v/>
      </c>
      <c r="DP32" s="37" t="str">
        <f t="shared" si="9"/>
        <v/>
      </c>
    </row>
    <row r="33" spans="1:120" ht="24.95" customHeight="1" x14ac:dyDescent="0.25">
      <c r="A33" s="33"/>
      <c r="B33" s="47">
        <v>27</v>
      </c>
      <c r="C33" s="45" t="s">
        <v>40</v>
      </c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  <c r="AZ33" s="35"/>
      <c r="BA33" s="35"/>
      <c r="BB33" s="35"/>
      <c r="BC33" s="35"/>
      <c r="BD33" s="35"/>
      <c r="BE33" s="35"/>
      <c r="BF33" s="35"/>
      <c r="BG33" s="35"/>
      <c r="BH33" s="35"/>
      <c r="BI33" s="35"/>
      <c r="BJ33" s="35"/>
      <c r="BK33" s="35"/>
      <c r="BL33" s="35"/>
      <c r="BM33" s="35"/>
      <c r="BN33" s="35"/>
      <c r="BO33" s="35"/>
      <c r="BP33" s="35"/>
      <c r="BQ33" s="35"/>
      <c r="BR33" s="35"/>
      <c r="BS33" s="35"/>
      <c r="BT33" s="35"/>
      <c r="BU33" s="35"/>
      <c r="BV33" s="35"/>
      <c r="BW33" s="35"/>
      <c r="BX33" s="35"/>
      <c r="BY33" s="35"/>
      <c r="BZ33" s="35"/>
      <c r="CA33" s="35"/>
      <c r="CB33" s="35"/>
      <c r="CC33" s="35"/>
      <c r="CD33" s="35"/>
      <c r="CE33" s="35"/>
      <c r="CF33" s="35"/>
      <c r="CG33" s="35"/>
      <c r="CH33" s="35"/>
      <c r="CI33" s="35"/>
      <c r="CJ33" s="35"/>
      <c r="CK33" s="35"/>
      <c r="CL33" s="35"/>
      <c r="CM33" s="35"/>
      <c r="CN33" s="35"/>
      <c r="CO33" s="35"/>
      <c r="CP33" s="35"/>
      <c r="CQ33" s="35"/>
      <c r="CR33" s="35"/>
      <c r="CS33" s="35"/>
      <c r="CT33" s="35"/>
      <c r="CU33" s="35"/>
      <c r="CV33" s="35"/>
      <c r="CW33" s="35"/>
      <c r="CX33" s="35"/>
      <c r="CY33" s="35"/>
      <c r="CZ33" s="35"/>
      <c r="DA33" s="35"/>
      <c r="DB33" s="35"/>
      <c r="DC33" s="35"/>
      <c r="DD33" s="35"/>
      <c r="DE33" s="50"/>
      <c r="DF33" s="35" t="str">
        <f t="shared" si="10"/>
        <v/>
      </c>
      <c r="DG33" s="35" t="str">
        <f t="shared" si="0"/>
        <v/>
      </c>
      <c r="DH33" s="35" t="str">
        <f t="shared" si="1"/>
        <v/>
      </c>
      <c r="DI33" s="35" t="str">
        <f t="shared" si="2"/>
        <v/>
      </c>
      <c r="DJ33" s="35" t="str">
        <f t="shared" si="3"/>
        <v/>
      </c>
      <c r="DK33" s="35" t="str">
        <f t="shared" si="4"/>
        <v/>
      </c>
      <c r="DL33" s="35" t="str">
        <f t="shared" si="5"/>
        <v/>
      </c>
      <c r="DM33" s="35" t="str">
        <f t="shared" si="6"/>
        <v/>
      </c>
      <c r="DN33" s="35" t="str">
        <f t="shared" si="7"/>
        <v/>
      </c>
      <c r="DO33" s="35" t="str">
        <f t="shared" si="8"/>
        <v/>
      </c>
      <c r="DP33" s="37" t="str">
        <f t="shared" si="9"/>
        <v/>
      </c>
    </row>
    <row r="34" spans="1:120" ht="24.95" customHeight="1" x14ac:dyDescent="0.25">
      <c r="A34" s="33"/>
      <c r="B34" s="47">
        <v>28</v>
      </c>
      <c r="C34" s="45" t="s">
        <v>40</v>
      </c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  <c r="AZ34" s="35"/>
      <c r="BA34" s="35"/>
      <c r="BB34" s="35"/>
      <c r="BC34" s="35"/>
      <c r="BD34" s="35"/>
      <c r="BE34" s="35"/>
      <c r="BF34" s="35"/>
      <c r="BG34" s="35"/>
      <c r="BH34" s="35"/>
      <c r="BI34" s="35"/>
      <c r="BJ34" s="35"/>
      <c r="BK34" s="35"/>
      <c r="BL34" s="35"/>
      <c r="BM34" s="35"/>
      <c r="BN34" s="35"/>
      <c r="BO34" s="35"/>
      <c r="BP34" s="35"/>
      <c r="BQ34" s="35"/>
      <c r="BR34" s="35"/>
      <c r="BS34" s="35"/>
      <c r="BT34" s="35"/>
      <c r="BU34" s="35"/>
      <c r="BV34" s="35"/>
      <c r="BW34" s="35"/>
      <c r="BX34" s="35"/>
      <c r="BY34" s="35"/>
      <c r="BZ34" s="35"/>
      <c r="CA34" s="35"/>
      <c r="CB34" s="35"/>
      <c r="CC34" s="35"/>
      <c r="CD34" s="35"/>
      <c r="CE34" s="35"/>
      <c r="CF34" s="35"/>
      <c r="CG34" s="35"/>
      <c r="CH34" s="35"/>
      <c r="CI34" s="35"/>
      <c r="CJ34" s="35"/>
      <c r="CK34" s="35"/>
      <c r="CL34" s="35"/>
      <c r="CM34" s="35"/>
      <c r="CN34" s="35"/>
      <c r="CO34" s="35"/>
      <c r="CP34" s="35"/>
      <c r="CQ34" s="35"/>
      <c r="CR34" s="35"/>
      <c r="CS34" s="35"/>
      <c r="CT34" s="35"/>
      <c r="CU34" s="35"/>
      <c r="CV34" s="35"/>
      <c r="CW34" s="35"/>
      <c r="CX34" s="35"/>
      <c r="CY34" s="35"/>
      <c r="CZ34" s="35"/>
      <c r="DA34" s="35"/>
      <c r="DB34" s="35"/>
      <c r="DC34" s="35"/>
      <c r="DD34" s="35"/>
      <c r="DE34" s="50"/>
      <c r="DF34" s="35" t="str">
        <f t="shared" si="10"/>
        <v/>
      </c>
      <c r="DG34" s="35" t="str">
        <f t="shared" si="0"/>
        <v/>
      </c>
      <c r="DH34" s="35" t="str">
        <f t="shared" si="1"/>
        <v/>
      </c>
      <c r="DI34" s="35" t="str">
        <f t="shared" si="2"/>
        <v/>
      </c>
      <c r="DJ34" s="35" t="str">
        <f t="shared" si="3"/>
        <v/>
      </c>
      <c r="DK34" s="35" t="str">
        <f t="shared" si="4"/>
        <v/>
      </c>
      <c r="DL34" s="35" t="str">
        <f t="shared" si="5"/>
        <v/>
      </c>
      <c r="DM34" s="35" t="str">
        <f t="shared" si="6"/>
        <v/>
      </c>
      <c r="DN34" s="35" t="str">
        <f t="shared" si="7"/>
        <v/>
      </c>
      <c r="DO34" s="35" t="str">
        <f t="shared" si="8"/>
        <v/>
      </c>
      <c r="DP34" s="37" t="str">
        <f t="shared" si="9"/>
        <v/>
      </c>
    </row>
    <row r="35" spans="1:120" ht="24.95" customHeight="1" x14ac:dyDescent="0.25">
      <c r="A35" s="33"/>
      <c r="B35" s="47">
        <v>29</v>
      </c>
      <c r="C35" s="45" t="s">
        <v>40</v>
      </c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  <c r="AZ35" s="35"/>
      <c r="BA35" s="35"/>
      <c r="BB35" s="35"/>
      <c r="BC35" s="35"/>
      <c r="BD35" s="35"/>
      <c r="BE35" s="35"/>
      <c r="BF35" s="35"/>
      <c r="BG35" s="35"/>
      <c r="BH35" s="35"/>
      <c r="BI35" s="35"/>
      <c r="BJ35" s="35"/>
      <c r="BK35" s="35"/>
      <c r="BL35" s="35"/>
      <c r="BM35" s="35"/>
      <c r="BN35" s="35"/>
      <c r="BO35" s="35"/>
      <c r="BP35" s="35"/>
      <c r="BQ35" s="35"/>
      <c r="BR35" s="35"/>
      <c r="BS35" s="35"/>
      <c r="BT35" s="35"/>
      <c r="BU35" s="35"/>
      <c r="BV35" s="35"/>
      <c r="BW35" s="35"/>
      <c r="BX35" s="35"/>
      <c r="BY35" s="35"/>
      <c r="BZ35" s="35"/>
      <c r="CA35" s="35"/>
      <c r="CB35" s="35"/>
      <c r="CC35" s="35"/>
      <c r="CD35" s="35"/>
      <c r="CE35" s="35"/>
      <c r="CF35" s="35"/>
      <c r="CG35" s="35"/>
      <c r="CH35" s="35"/>
      <c r="CI35" s="35"/>
      <c r="CJ35" s="35"/>
      <c r="CK35" s="35"/>
      <c r="CL35" s="35"/>
      <c r="CM35" s="35"/>
      <c r="CN35" s="35"/>
      <c r="CO35" s="35"/>
      <c r="CP35" s="35"/>
      <c r="CQ35" s="35"/>
      <c r="CR35" s="35"/>
      <c r="CS35" s="35"/>
      <c r="CT35" s="35"/>
      <c r="CU35" s="35"/>
      <c r="CV35" s="35"/>
      <c r="CW35" s="35"/>
      <c r="CX35" s="35"/>
      <c r="CY35" s="35"/>
      <c r="CZ35" s="35"/>
      <c r="DA35" s="35"/>
      <c r="DB35" s="35"/>
      <c r="DC35" s="35"/>
      <c r="DD35" s="35"/>
      <c r="DE35" s="50"/>
      <c r="DF35" s="35" t="str">
        <f t="shared" si="10"/>
        <v/>
      </c>
      <c r="DG35" s="35" t="str">
        <f t="shared" si="0"/>
        <v/>
      </c>
      <c r="DH35" s="35" t="str">
        <f t="shared" si="1"/>
        <v/>
      </c>
      <c r="DI35" s="35" t="str">
        <f t="shared" si="2"/>
        <v/>
      </c>
      <c r="DJ35" s="35" t="str">
        <f t="shared" si="3"/>
        <v/>
      </c>
      <c r="DK35" s="35" t="str">
        <f t="shared" si="4"/>
        <v/>
      </c>
      <c r="DL35" s="35" t="str">
        <f t="shared" si="5"/>
        <v/>
      </c>
      <c r="DM35" s="35" t="str">
        <f t="shared" si="6"/>
        <v/>
      </c>
      <c r="DN35" s="35" t="str">
        <f t="shared" si="7"/>
        <v/>
      </c>
      <c r="DO35" s="35" t="str">
        <f t="shared" si="8"/>
        <v/>
      </c>
      <c r="DP35" s="37" t="str">
        <f t="shared" si="9"/>
        <v/>
      </c>
    </row>
    <row r="36" spans="1:120" ht="24.95" customHeight="1" x14ac:dyDescent="0.25">
      <c r="A36" s="33"/>
      <c r="B36" s="47">
        <v>30</v>
      </c>
      <c r="C36" s="45" t="s">
        <v>40</v>
      </c>
      <c r="D36" s="35" t="s">
        <v>47</v>
      </c>
      <c r="E36" s="35" t="s">
        <v>47</v>
      </c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  <c r="AZ36" s="35"/>
      <c r="BA36" s="35"/>
      <c r="BB36" s="35"/>
      <c r="BC36" s="35"/>
      <c r="BD36" s="35"/>
      <c r="BE36" s="35"/>
      <c r="BF36" s="35"/>
      <c r="BG36" s="35"/>
      <c r="BH36" s="35"/>
      <c r="BI36" s="35"/>
      <c r="BJ36" s="35"/>
      <c r="BK36" s="35"/>
      <c r="BL36" s="35"/>
      <c r="BM36" s="35"/>
      <c r="BN36" s="35"/>
      <c r="BO36" s="35"/>
      <c r="BP36" s="35"/>
      <c r="BQ36" s="35"/>
      <c r="BR36" s="35"/>
      <c r="BS36" s="35"/>
      <c r="BT36" s="35"/>
      <c r="BU36" s="35"/>
      <c r="BV36" s="35"/>
      <c r="BW36" s="35"/>
      <c r="BX36" s="35"/>
      <c r="BY36" s="35"/>
      <c r="BZ36" s="35"/>
      <c r="CA36" s="35"/>
      <c r="CB36" s="35"/>
      <c r="CC36" s="35"/>
      <c r="CD36" s="35"/>
      <c r="CE36" s="35"/>
      <c r="CF36" s="35"/>
      <c r="CG36" s="35"/>
      <c r="CH36" s="35"/>
      <c r="CI36" s="35"/>
      <c r="CJ36" s="35"/>
      <c r="CK36" s="35"/>
      <c r="CL36" s="35"/>
      <c r="CM36" s="35"/>
      <c r="CN36" s="35"/>
      <c r="CO36" s="35"/>
      <c r="CP36" s="35"/>
      <c r="CQ36" s="35"/>
      <c r="CR36" s="35"/>
      <c r="CS36" s="35"/>
      <c r="CT36" s="35"/>
      <c r="CU36" s="35"/>
      <c r="CV36" s="35"/>
      <c r="CW36" s="35"/>
      <c r="CX36" s="35"/>
      <c r="CY36" s="35"/>
      <c r="CZ36" s="35"/>
      <c r="DA36" s="35"/>
      <c r="DB36" s="35"/>
      <c r="DC36" s="35"/>
      <c r="DD36" s="35"/>
      <c r="DE36" s="50"/>
      <c r="DF36" s="35" t="str">
        <f t="shared" si="10"/>
        <v/>
      </c>
      <c r="DG36" s="35" t="str">
        <f t="shared" si="0"/>
        <v/>
      </c>
      <c r="DH36" s="35" t="str">
        <f t="shared" si="1"/>
        <v/>
      </c>
      <c r="DI36" s="35" t="str">
        <f t="shared" si="2"/>
        <v/>
      </c>
      <c r="DJ36" s="35" t="str">
        <f t="shared" si="3"/>
        <v/>
      </c>
      <c r="DK36" s="35" t="str">
        <f t="shared" si="4"/>
        <v/>
      </c>
      <c r="DL36" s="35" t="str">
        <f t="shared" si="5"/>
        <v/>
      </c>
      <c r="DM36" s="35" t="str">
        <f t="shared" si="6"/>
        <v/>
      </c>
      <c r="DN36" s="35" t="str">
        <f t="shared" si="7"/>
        <v/>
      </c>
      <c r="DO36" s="35" t="str">
        <f t="shared" si="8"/>
        <v/>
      </c>
      <c r="DP36" s="37" t="str">
        <f t="shared" si="9"/>
        <v/>
      </c>
    </row>
    <row r="37" spans="1:120" ht="24.95" customHeight="1" thickBot="1" x14ac:dyDescent="0.3">
      <c r="A37" s="33"/>
      <c r="B37" s="53">
        <v>31</v>
      </c>
      <c r="C37" s="54" t="s">
        <v>40</v>
      </c>
      <c r="D37" s="55" t="s">
        <v>49</v>
      </c>
      <c r="E37" s="55"/>
      <c r="F37" s="55"/>
      <c r="G37" s="55"/>
      <c r="H37" s="55"/>
      <c r="I37" s="55"/>
      <c r="J37" s="55"/>
      <c r="K37" s="55"/>
      <c r="L37" s="55"/>
      <c r="M37" s="55"/>
      <c r="N37" s="55"/>
      <c r="O37" s="55"/>
      <c r="P37" s="55"/>
      <c r="Q37" s="55"/>
      <c r="R37" s="55"/>
      <c r="S37" s="55"/>
      <c r="T37" s="55"/>
      <c r="U37" s="55"/>
      <c r="V37" s="55"/>
      <c r="W37" s="55"/>
      <c r="X37" s="55"/>
      <c r="Y37" s="55"/>
      <c r="Z37" s="55"/>
      <c r="AA37" s="55"/>
      <c r="AB37" s="55"/>
      <c r="AC37" s="55"/>
      <c r="AD37" s="55"/>
      <c r="AE37" s="55"/>
      <c r="AF37" s="55"/>
      <c r="AG37" s="55"/>
      <c r="AH37" s="55"/>
      <c r="AI37" s="55"/>
      <c r="AJ37" s="55"/>
      <c r="AK37" s="55"/>
      <c r="AL37" s="55"/>
      <c r="AM37" s="55"/>
      <c r="AN37" s="55"/>
      <c r="AO37" s="55"/>
      <c r="AP37" s="55"/>
      <c r="AQ37" s="55"/>
      <c r="AR37" s="55"/>
      <c r="AS37" s="55"/>
      <c r="AT37" s="55"/>
      <c r="AU37" s="55"/>
      <c r="AV37" s="55"/>
      <c r="AW37" s="55"/>
      <c r="AX37" s="55"/>
      <c r="AY37" s="55"/>
      <c r="AZ37" s="55"/>
      <c r="BA37" s="55"/>
      <c r="BB37" s="55"/>
      <c r="BC37" s="55"/>
      <c r="BD37" s="55"/>
      <c r="BE37" s="55"/>
      <c r="BF37" s="55"/>
      <c r="BG37" s="55"/>
      <c r="BH37" s="55"/>
      <c r="BI37" s="55"/>
      <c r="BJ37" s="55"/>
      <c r="BK37" s="55"/>
      <c r="BL37" s="55"/>
      <c r="BM37" s="55"/>
      <c r="BN37" s="55"/>
      <c r="BO37" s="55"/>
      <c r="BP37" s="55"/>
      <c r="BQ37" s="55"/>
      <c r="BR37" s="55"/>
      <c r="BS37" s="55"/>
      <c r="BT37" s="55"/>
      <c r="BU37" s="55"/>
      <c r="BV37" s="55"/>
      <c r="BW37" s="55"/>
      <c r="BX37" s="55"/>
      <c r="BY37" s="55"/>
      <c r="BZ37" s="55"/>
      <c r="CA37" s="55"/>
      <c r="CB37" s="55"/>
      <c r="CC37" s="55"/>
      <c r="CD37" s="55"/>
      <c r="CE37" s="55"/>
      <c r="CF37" s="55"/>
      <c r="CG37" s="55"/>
      <c r="CH37" s="55"/>
      <c r="CI37" s="55"/>
      <c r="CJ37" s="55"/>
      <c r="CK37" s="55"/>
      <c r="CL37" s="55"/>
      <c r="CM37" s="55"/>
      <c r="CN37" s="55"/>
      <c r="CO37" s="55"/>
      <c r="CP37" s="55"/>
      <c r="CQ37" s="55"/>
      <c r="CR37" s="55"/>
      <c r="CS37" s="55"/>
      <c r="CT37" s="55"/>
      <c r="CU37" s="55"/>
      <c r="CV37" s="55"/>
      <c r="CW37" s="55"/>
      <c r="CX37" s="55"/>
      <c r="CY37" s="55"/>
      <c r="CZ37" s="55"/>
      <c r="DA37" s="55"/>
      <c r="DB37" s="55"/>
      <c r="DC37" s="55"/>
      <c r="DD37" s="55"/>
      <c r="DE37" s="57"/>
      <c r="DF37" s="55" t="str">
        <f t="shared" si="10"/>
        <v/>
      </c>
      <c r="DG37" s="55" t="str">
        <f t="shared" si="0"/>
        <v/>
      </c>
      <c r="DH37" s="55" t="str">
        <f t="shared" si="1"/>
        <v/>
      </c>
      <c r="DI37" s="55" t="str">
        <f t="shared" si="2"/>
        <v/>
      </c>
      <c r="DJ37" s="55" t="str">
        <f t="shared" si="3"/>
        <v/>
      </c>
      <c r="DK37" s="55" t="str">
        <f t="shared" si="4"/>
        <v/>
      </c>
      <c r="DL37" s="55" t="str">
        <f t="shared" si="5"/>
        <v/>
      </c>
      <c r="DM37" s="55" t="str">
        <f t="shared" si="6"/>
        <v/>
      </c>
      <c r="DN37" s="55" t="str">
        <f t="shared" si="7"/>
        <v/>
      </c>
      <c r="DO37" s="55" t="str">
        <f t="shared" si="8"/>
        <v/>
      </c>
      <c r="DP37" s="56" t="str">
        <f t="shared" si="9"/>
        <v/>
      </c>
    </row>
    <row r="38" spans="1:120" ht="30" customHeight="1" thickTop="1" x14ac:dyDescent="0.25">
      <c r="A38" s="33"/>
      <c r="B38" s="134" t="s">
        <v>8</v>
      </c>
      <c r="C38" s="135"/>
      <c r="D38" s="138" t="b">
        <f>IF(COUNTIF($D7:$E37,"")+(COUNTIF($D7:$E37,"/2")/2)=0,COUNTIF($D7:$E37,"")+(COUNTIF($D7:$E37,"/2")/2))</f>
        <v>0</v>
      </c>
      <c r="E38" s="139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  <c r="AZ38" s="35"/>
      <c r="BA38" s="35"/>
      <c r="BB38" s="35"/>
      <c r="BC38" s="35"/>
      <c r="BD38" s="35"/>
      <c r="BE38" s="35"/>
      <c r="BF38" s="35"/>
      <c r="BG38" s="35"/>
      <c r="BH38" s="35"/>
      <c r="BI38" s="35"/>
      <c r="BJ38" s="35"/>
      <c r="BK38" s="35"/>
      <c r="BL38" s="35"/>
      <c r="BM38" s="35"/>
      <c r="BN38" s="35"/>
      <c r="BO38" s="35"/>
      <c r="BP38" s="35"/>
      <c r="BQ38" s="35"/>
      <c r="BR38" s="35"/>
      <c r="BS38" s="35"/>
      <c r="BT38" s="35"/>
      <c r="BU38" s="35"/>
      <c r="BV38" s="35"/>
      <c r="BW38" s="35"/>
      <c r="BX38" s="35"/>
      <c r="BY38" s="35"/>
      <c r="BZ38" s="35"/>
      <c r="CA38" s="35"/>
      <c r="CB38" s="35"/>
      <c r="CC38" s="35"/>
      <c r="CD38" s="35"/>
      <c r="CE38" s="35"/>
      <c r="CF38" s="35"/>
      <c r="CG38" s="35"/>
      <c r="CH38" s="35"/>
      <c r="CI38" s="35"/>
      <c r="CJ38" s="35"/>
      <c r="CK38" s="35"/>
      <c r="CL38" s="35"/>
      <c r="CM38" s="35"/>
      <c r="CN38" s="35"/>
      <c r="CO38" s="35"/>
      <c r="CP38" s="35"/>
      <c r="CQ38" s="35"/>
      <c r="CR38" s="35"/>
      <c r="CS38" s="35"/>
      <c r="CT38" s="35"/>
      <c r="CU38" s="35"/>
      <c r="CV38" s="35"/>
      <c r="CW38" s="35"/>
      <c r="CX38" s="35"/>
      <c r="CY38" s="35"/>
      <c r="CZ38" s="35"/>
      <c r="DA38" s="35"/>
      <c r="DB38" s="35"/>
      <c r="DC38" s="35"/>
      <c r="DD38" s="35"/>
      <c r="DE38" s="50"/>
      <c r="DF38" s="35"/>
      <c r="DG38" s="35"/>
      <c r="DH38" s="35"/>
      <c r="DI38" s="35"/>
      <c r="DJ38" s="35"/>
      <c r="DK38" s="35"/>
      <c r="DL38" s="35"/>
      <c r="DM38" s="35"/>
      <c r="DN38" s="35"/>
      <c r="DO38" s="35"/>
      <c r="DP38" s="37"/>
    </row>
    <row r="39" spans="1:120" ht="30" customHeight="1" x14ac:dyDescent="0.25">
      <c r="A39" s="33"/>
      <c r="B39" s="136" t="s">
        <v>10</v>
      </c>
      <c r="C39" s="137"/>
      <c r="D39" s="140"/>
      <c r="E39" s="141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  <c r="AZ39" s="35"/>
      <c r="BA39" s="35"/>
      <c r="BB39" s="35"/>
      <c r="BC39" s="35"/>
      <c r="BD39" s="35"/>
      <c r="BE39" s="35"/>
      <c r="BF39" s="35"/>
      <c r="BG39" s="35"/>
      <c r="BH39" s="35"/>
      <c r="BI39" s="35"/>
      <c r="BJ39" s="35"/>
      <c r="BK39" s="35"/>
      <c r="BL39" s="35"/>
      <c r="BM39" s="35"/>
      <c r="BN39" s="35"/>
      <c r="BO39" s="35"/>
      <c r="BP39" s="35"/>
      <c r="BQ39" s="35"/>
      <c r="BR39" s="35"/>
      <c r="BS39" s="35"/>
      <c r="BT39" s="35"/>
      <c r="BU39" s="35"/>
      <c r="BV39" s="35"/>
      <c r="BW39" s="35"/>
      <c r="BX39" s="35"/>
      <c r="BY39" s="35"/>
      <c r="BZ39" s="35"/>
      <c r="CA39" s="35"/>
      <c r="CB39" s="35"/>
      <c r="CC39" s="35"/>
      <c r="CD39" s="35"/>
      <c r="CE39" s="35"/>
      <c r="CF39" s="35"/>
      <c r="CG39" s="35"/>
      <c r="CH39" s="35"/>
      <c r="CI39" s="35"/>
      <c r="CJ39" s="35"/>
      <c r="CK39" s="35"/>
      <c r="CL39" s="35"/>
      <c r="CM39" s="35"/>
      <c r="CN39" s="35"/>
      <c r="CO39" s="35"/>
      <c r="CP39" s="35"/>
      <c r="CQ39" s="35"/>
      <c r="CR39" s="35"/>
      <c r="CS39" s="35"/>
      <c r="CT39" s="35"/>
      <c r="CU39" s="35"/>
      <c r="CV39" s="35"/>
      <c r="CW39" s="35"/>
      <c r="CX39" s="35"/>
      <c r="CY39" s="35"/>
      <c r="CZ39" s="35"/>
      <c r="DA39" s="35"/>
      <c r="DB39" s="35"/>
      <c r="DC39" s="35"/>
      <c r="DD39" s="35"/>
      <c r="DE39" s="50"/>
      <c r="DF39" s="35"/>
      <c r="DG39" s="35"/>
      <c r="DH39" s="35"/>
      <c r="DI39" s="35"/>
      <c r="DJ39" s="35"/>
      <c r="DK39" s="35"/>
      <c r="DL39" s="35"/>
      <c r="DM39" s="35"/>
      <c r="DN39" s="35"/>
      <c r="DO39" s="35"/>
      <c r="DP39" s="37"/>
    </row>
    <row r="40" spans="1:120" ht="30" customHeight="1" x14ac:dyDescent="0.25">
      <c r="A40" s="33"/>
      <c r="B40" s="136" t="s">
        <v>14</v>
      </c>
      <c r="C40" s="137"/>
      <c r="D40" s="140" t="b">
        <f>IF(COUNTIF($D7:$E37,"")+(COUNTIF($D7:$E37,"/2")/2)=0,COUNTIF($D7:$E37,"")+(COUNTIF($D7:$E37,"/2")/2))</f>
        <v>0</v>
      </c>
      <c r="E40" s="141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  <c r="AZ40" s="35"/>
      <c r="BA40" s="35"/>
      <c r="BB40" s="35"/>
      <c r="BC40" s="35"/>
      <c r="BD40" s="35"/>
      <c r="BE40" s="35"/>
      <c r="BF40" s="35"/>
      <c r="BG40" s="35"/>
      <c r="BH40" s="35"/>
      <c r="BI40" s="35"/>
      <c r="BJ40" s="35"/>
      <c r="BK40" s="35"/>
      <c r="BL40" s="35"/>
      <c r="BM40" s="35"/>
      <c r="BN40" s="35"/>
      <c r="BO40" s="35"/>
      <c r="BP40" s="35"/>
      <c r="BQ40" s="35"/>
      <c r="BR40" s="35"/>
      <c r="BS40" s="35"/>
      <c r="BT40" s="35"/>
      <c r="BU40" s="35"/>
      <c r="BV40" s="35"/>
      <c r="BW40" s="35"/>
      <c r="BX40" s="35"/>
      <c r="BY40" s="35"/>
      <c r="BZ40" s="35"/>
      <c r="CA40" s="35"/>
      <c r="CB40" s="35"/>
      <c r="CC40" s="35"/>
      <c r="CD40" s="35"/>
      <c r="CE40" s="35"/>
      <c r="CF40" s="35"/>
      <c r="CG40" s="35"/>
      <c r="CH40" s="35"/>
      <c r="CI40" s="35"/>
      <c r="CJ40" s="35"/>
      <c r="CK40" s="35"/>
      <c r="CL40" s="35"/>
      <c r="CM40" s="35"/>
      <c r="CN40" s="35"/>
      <c r="CO40" s="35"/>
      <c r="CP40" s="35"/>
      <c r="CQ40" s="35"/>
      <c r="CR40" s="35"/>
      <c r="CS40" s="35"/>
      <c r="CT40" s="35"/>
      <c r="CU40" s="35"/>
      <c r="CV40" s="35"/>
      <c r="CW40" s="35"/>
      <c r="CX40" s="35"/>
      <c r="CY40" s="35"/>
      <c r="CZ40" s="35"/>
      <c r="DA40" s="35"/>
      <c r="DB40" s="35"/>
      <c r="DC40" s="35"/>
      <c r="DD40" s="35"/>
      <c r="DE40" s="50"/>
      <c r="DF40" s="35"/>
      <c r="DG40" s="35"/>
      <c r="DH40" s="35"/>
      <c r="DI40" s="35"/>
      <c r="DJ40" s="35"/>
      <c r="DK40" s="35"/>
      <c r="DL40" s="35"/>
      <c r="DM40" s="35"/>
      <c r="DN40" s="35"/>
      <c r="DO40" s="35"/>
      <c r="DP40" s="37"/>
    </row>
    <row r="41" spans="1:120" ht="30" customHeight="1" x14ac:dyDescent="0.25">
      <c r="A41" s="33"/>
      <c r="B41" s="136" t="s">
        <v>18</v>
      </c>
      <c r="C41" s="137"/>
      <c r="D41" s="140"/>
      <c r="E41" s="141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  <c r="AZ41" s="35"/>
      <c r="BA41" s="35"/>
      <c r="BB41" s="35"/>
      <c r="BC41" s="35"/>
      <c r="BD41" s="35"/>
      <c r="BE41" s="35"/>
      <c r="BF41" s="35"/>
      <c r="BG41" s="35"/>
      <c r="BH41" s="35"/>
      <c r="BI41" s="35"/>
      <c r="BJ41" s="35"/>
      <c r="BK41" s="35"/>
      <c r="BL41" s="35"/>
      <c r="BM41" s="35"/>
      <c r="BN41" s="35"/>
      <c r="BO41" s="35"/>
      <c r="BP41" s="35"/>
      <c r="BQ41" s="35"/>
      <c r="BR41" s="35"/>
      <c r="BS41" s="35"/>
      <c r="BT41" s="35"/>
      <c r="BU41" s="35"/>
      <c r="BV41" s="35"/>
      <c r="BW41" s="35"/>
      <c r="BX41" s="35"/>
      <c r="BY41" s="35"/>
      <c r="BZ41" s="35"/>
      <c r="CA41" s="35"/>
      <c r="CB41" s="35"/>
      <c r="CC41" s="35"/>
      <c r="CD41" s="35"/>
      <c r="CE41" s="35"/>
      <c r="CF41" s="35"/>
      <c r="CG41" s="35"/>
      <c r="CH41" s="35"/>
      <c r="CI41" s="35"/>
      <c r="CJ41" s="35"/>
      <c r="CK41" s="35"/>
      <c r="CL41" s="35"/>
      <c r="CM41" s="35"/>
      <c r="CN41" s="35"/>
      <c r="CO41" s="35"/>
      <c r="CP41" s="35"/>
      <c r="CQ41" s="35"/>
      <c r="CR41" s="35"/>
      <c r="CS41" s="35"/>
      <c r="CT41" s="35"/>
      <c r="CU41" s="35"/>
      <c r="CV41" s="35"/>
      <c r="CW41" s="35"/>
      <c r="CX41" s="35"/>
      <c r="CY41" s="35"/>
      <c r="CZ41" s="35"/>
      <c r="DA41" s="35"/>
      <c r="DB41" s="35"/>
      <c r="DC41" s="35"/>
      <c r="DD41" s="35"/>
      <c r="DE41" s="50"/>
      <c r="DF41" s="35"/>
      <c r="DG41" s="35"/>
      <c r="DH41" s="35"/>
      <c r="DI41" s="35"/>
      <c r="DJ41" s="35"/>
      <c r="DK41" s="35"/>
      <c r="DL41" s="35"/>
      <c r="DM41" s="35"/>
      <c r="DN41" s="35"/>
      <c r="DO41" s="35"/>
      <c r="DP41" s="37"/>
    </row>
    <row r="42" spans="1:120" ht="30" customHeight="1" x14ac:dyDescent="0.25">
      <c r="A42" s="33"/>
      <c r="B42" s="136" t="s">
        <v>22</v>
      </c>
      <c r="C42" s="137"/>
      <c r="D42" s="140"/>
      <c r="E42" s="141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  <c r="AZ42" s="35"/>
      <c r="BA42" s="35"/>
      <c r="BB42" s="35"/>
      <c r="BC42" s="35"/>
      <c r="BD42" s="35"/>
      <c r="BE42" s="35"/>
      <c r="BF42" s="35"/>
      <c r="BG42" s="35"/>
      <c r="BH42" s="35"/>
      <c r="BI42" s="35"/>
      <c r="BJ42" s="35"/>
      <c r="BK42" s="35"/>
      <c r="BL42" s="35"/>
      <c r="BM42" s="35"/>
      <c r="BN42" s="35"/>
      <c r="BO42" s="35"/>
      <c r="BP42" s="35"/>
      <c r="BQ42" s="35"/>
      <c r="BR42" s="35"/>
      <c r="BS42" s="35"/>
      <c r="BT42" s="35"/>
      <c r="BU42" s="35"/>
      <c r="BV42" s="35"/>
      <c r="BW42" s="35"/>
      <c r="BX42" s="35"/>
      <c r="BY42" s="35"/>
      <c r="BZ42" s="35"/>
      <c r="CA42" s="35"/>
      <c r="CB42" s="35"/>
      <c r="CC42" s="35"/>
      <c r="CD42" s="35"/>
      <c r="CE42" s="35"/>
      <c r="CF42" s="35"/>
      <c r="CG42" s="35"/>
      <c r="CH42" s="35"/>
      <c r="CI42" s="35"/>
      <c r="CJ42" s="35"/>
      <c r="CK42" s="35"/>
      <c r="CL42" s="35"/>
      <c r="CM42" s="35"/>
      <c r="CN42" s="35"/>
      <c r="CO42" s="35"/>
      <c r="CP42" s="35"/>
      <c r="CQ42" s="35"/>
      <c r="CR42" s="35"/>
      <c r="CS42" s="35"/>
      <c r="CT42" s="35"/>
      <c r="CU42" s="35"/>
      <c r="CV42" s="35"/>
      <c r="CW42" s="35"/>
      <c r="CX42" s="35"/>
      <c r="CY42" s="35"/>
      <c r="CZ42" s="35"/>
      <c r="DA42" s="35"/>
      <c r="DB42" s="35"/>
      <c r="DC42" s="35"/>
      <c r="DD42" s="35"/>
      <c r="DE42" s="50"/>
      <c r="DF42" s="35"/>
      <c r="DG42" s="35"/>
      <c r="DH42" s="35"/>
      <c r="DI42" s="35"/>
      <c r="DJ42" s="35"/>
      <c r="DK42" s="35"/>
      <c r="DL42" s="35"/>
      <c r="DM42" s="35"/>
      <c r="DN42" s="35"/>
      <c r="DO42" s="35"/>
      <c r="DP42" s="37"/>
    </row>
    <row r="43" spans="1:120" ht="30" customHeight="1" x14ac:dyDescent="0.25">
      <c r="A43" s="33"/>
      <c r="B43" s="136" t="s">
        <v>52</v>
      </c>
      <c r="C43" s="137"/>
      <c r="D43" s="140"/>
      <c r="E43" s="141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  <c r="AZ43" s="35"/>
      <c r="BA43" s="35"/>
      <c r="BB43" s="35"/>
      <c r="BC43" s="35"/>
      <c r="BD43" s="35"/>
      <c r="BE43" s="35"/>
      <c r="BF43" s="35"/>
      <c r="BG43" s="35"/>
      <c r="BH43" s="35"/>
      <c r="BI43" s="35"/>
      <c r="BJ43" s="35"/>
      <c r="BK43" s="35"/>
      <c r="BL43" s="35"/>
      <c r="BM43" s="35"/>
      <c r="BN43" s="35"/>
      <c r="BO43" s="35"/>
      <c r="BP43" s="35"/>
      <c r="BQ43" s="35"/>
      <c r="BR43" s="35"/>
      <c r="BS43" s="35"/>
      <c r="BT43" s="35"/>
      <c r="BU43" s="35"/>
      <c r="BV43" s="35"/>
      <c r="BW43" s="35"/>
      <c r="BX43" s="35"/>
      <c r="BY43" s="35"/>
      <c r="BZ43" s="35"/>
      <c r="CA43" s="35"/>
      <c r="CB43" s="35"/>
      <c r="CC43" s="35"/>
      <c r="CD43" s="35"/>
      <c r="CE43" s="35"/>
      <c r="CF43" s="35"/>
      <c r="CG43" s="35"/>
      <c r="CH43" s="35"/>
      <c r="CI43" s="35"/>
      <c r="CJ43" s="35"/>
      <c r="CK43" s="35"/>
      <c r="CL43" s="35"/>
      <c r="CM43" s="35"/>
      <c r="CN43" s="35"/>
      <c r="CO43" s="35"/>
      <c r="CP43" s="35"/>
      <c r="CQ43" s="35"/>
      <c r="CR43" s="35"/>
      <c r="CS43" s="35"/>
      <c r="CT43" s="35"/>
      <c r="CU43" s="35"/>
      <c r="CV43" s="35"/>
      <c r="CW43" s="35"/>
      <c r="CX43" s="35"/>
      <c r="CY43" s="35"/>
      <c r="CZ43" s="35"/>
      <c r="DA43" s="35"/>
      <c r="DB43" s="35"/>
      <c r="DC43" s="35"/>
      <c r="DD43" s="35"/>
      <c r="DE43" s="50"/>
      <c r="DF43" s="35"/>
      <c r="DG43" s="35"/>
      <c r="DH43" s="35"/>
      <c r="DI43" s="35"/>
      <c r="DJ43" s="35"/>
      <c r="DK43" s="35"/>
      <c r="DL43" s="35"/>
      <c r="DM43" s="35"/>
      <c r="DN43" s="35"/>
      <c r="DO43" s="35"/>
      <c r="DP43" s="37"/>
    </row>
    <row r="44" spans="1:120" ht="30" customHeight="1" x14ac:dyDescent="0.25">
      <c r="A44" s="33"/>
      <c r="B44" s="136" t="s">
        <v>27</v>
      </c>
      <c r="C44" s="137"/>
      <c r="D44" s="140"/>
      <c r="E44" s="141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  <c r="AZ44" s="35"/>
      <c r="BA44" s="35"/>
      <c r="BB44" s="35"/>
      <c r="BC44" s="35"/>
      <c r="BD44" s="35"/>
      <c r="BE44" s="35"/>
      <c r="BF44" s="35"/>
      <c r="BG44" s="35"/>
      <c r="BH44" s="35"/>
      <c r="BI44" s="35"/>
      <c r="BJ44" s="35"/>
      <c r="BK44" s="35"/>
      <c r="BL44" s="35"/>
      <c r="BM44" s="35"/>
      <c r="BN44" s="35"/>
      <c r="BO44" s="35"/>
      <c r="BP44" s="35"/>
      <c r="BQ44" s="35"/>
      <c r="BR44" s="35"/>
      <c r="BS44" s="35"/>
      <c r="BT44" s="35"/>
      <c r="BU44" s="35"/>
      <c r="BV44" s="35"/>
      <c r="BW44" s="35"/>
      <c r="BX44" s="35"/>
      <c r="BY44" s="35"/>
      <c r="BZ44" s="35"/>
      <c r="CA44" s="35"/>
      <c r="CB44" s="35"/>
      <c r="CC44" s="35"/>
      <c r="CD44" s="35"/>
      <c r="CE44" s="35"/>
      <c r="CF44" s="35"/>
      <c r="CG44" s="35"/>
      <c r="CH44" s="35"/>
      <c r="CI44" s="35"/>
      <c r="CJ44" s="35"/>
      <c r="CK44" s="35"/>
      <c r="CL44" s="35"/>
      <c r="CM44" s="35"/>
      <c r="CN44" s="35"/>
      <c r="CO44" s="35"/>
      <c r="CP44" s="35"/>
      <c r="CQ44" s="35"/>
      <c r="CR44" s="35"/>
      <c r="CS44" s="35"/>
      <c r="CT44" s="35"/>
      <c r="CU44" s="35"/>
      <c r="CV44" s="35"/>
      <c r="CW44" s="35"/>
      <c r="CX44" s="35"/>
      <c r="CY44" s="35"/>
      <c r="CZ44" s="35"/>
      <c r="DA44" s="35"/>
      <c r="DB44" s="35"/>
      <c r="DC44" s="35"/>
      <c r="DD44" s="35"/>
      <c r="DE44" s="50"/>
      <c r="DF44" s="35"/>
      <c r="DG44" s="35"/>
      <c r="DH44" s="35"/>
      <c r="DI44" s="35"/>
      <c r="DJ44" s="35"/>
      <c r="DK44" s="35"/>
      <c r="DL44" s="35"/>
      <c r="DM44" s="35"/>
      <c r="DN44" s="35"/>
      <c r="DO44" s="35"/>
      <c r="DP44" s="37"/>
    </row>
    <row r="45" spans="1:120" ht="30" customHeight="1" x14ac:dyDescent="0.25">
      <c r="A45" s="33"/>
      <c r="B45" s="136" t="s">
        <v>28</v>
      </c>
      <c r="C45" s="137"/>
      <c r="D45" s="140"/>
      <c r="E45" s="141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  <c r="AZ45" s="35"/>
      <c r="BA45" s="35"/>
      <c r="BB45" s="35"/>
      <c r="BC45" s="35"/>
      <c r="BD45" s="35"/>
      <c r="BE45" s="35"/>
      <c r="BF45" s="35"/>
      <c r="BG45" s="35"/>
      <c r="BH45" s="35"/>
      <c r="BI45" s="35"/>
      <c r="BJ45" s="35"/>
      <c r="BK45" s="35"/>
      <c r="BL45" s="35"/>
      <c r="BM45" s="35"/>
      <c r="BN45" s="35"/>
      <c r="BO45" s="35"/>
      <c r="BP45" s="35"/>
      <c r="BQ45" s="35"/>
      <c r="BR45" s="35"/>
      <c r="BS45" s="35"/>
      <c r="BT45" s="35"/>
      <c r="BU45" s="35"/>
      <c r="BV45" s="35"/>
      <c r="BW45" s="35"/>
      <c r="BX45" s="35"/>
      <c r="BY45" s="35"/>
      <c r="BZ45" s="35"/>
      <c r="CA45" s="35"/>
      <c r="CB45" s="35"/>
      <c r="CC45" s="35"/>
      <c r="CD45" s="35"/>
      <c r="CE45" s="35"/>
      <c r="CF45" s="35"/>
      <c r="CG45" s="35"/>
      <c r="CH45" s="35"/>
      <c r="CI45" s="35"/>
      <c r="CJ45" s="35"/>
      <c r="CK45" s="35"/>
      <c r="CL45" s="35"/>
      <c r="CM45" s="35"/>
      <c r="CN45" s="35"/>
      <c r="CO45" s="35"/>
      <c r="CP45" s="35"/>
      <c r="CQ45" s="35"/>
      <c r="CR45" s="35"/>
      <c r="CS45" s="35"/>
      <c r="CT45" s="35"/>
      <c r="CU45" s="35"/>
      <c r="CV45" s="35"/>
      <c r="CW45" s="35"/>
      <c r="CX45" s="35"/>
      <c r="CY45" s="35"/>
      <c r="CZ45" s="35"/>
      <c r="DA45" s="35"/>
      <c r="DB45" s="35"/>
      <c r="DC45" s="35"/>
      <c r="DD45" s="35"/>
      <c r="DE45" s="50"/>
      <c r="DF45" s="35"/>
      <c r="DG45" s="35"/>
      <c r="DH45" s="35"/>
      <c r="DI45" s="35"/>
      <c r="DJ45" s="35"/>
      <c r="DK45" s="35"/>
      <c r="DL45" s="35"/>
      <c r="DM45" s="35"/>
      <c r="DN45" s="35"/>
      <c r="DO45" s="35"/>
      <c r="DP45" s="37"/>
    </row>
    <row r="46" spans="1:120" ht="30" customHeight="1" x14ac:dyDescent="0.25">
      <c r="A46" s="33"/>
      <c r="B46" s="136" t="s">
        <v>31</v>
      </c>
      <c r="C46" s="137"/>
      <c r="D46" s="140"/>
      <c r="E46" s="141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  <c r="AZ46" s="35"/>
      <c r="BA46" s="35"/>
      <c r="BB46" s="35"/>
      <c r="BC46" s="35"/>
      <c r="BD46" s="35"/>
      <c r="BE46" s="35"/>
      <c r="BF46" s="35"/>
      <c r="BG46" s="35"/>
      <c r="BH46" s="35"/>
      <c r="BI46" s="35"/>
      <c r="BJ46" s="35"/>
      <c r="BK46" s="35"/>
      <c r="BL46" s="35"/>
      <c r="BM46" s="35"/>
      <c r="BN46" s="35"/>
      <c r="BO46" s="35"/>
      <c r="BP46" s="35"/>
      <c r="BQ46" s="35"/>
      <c r="BR46" s="35"/>
      <c r="BS46" s="35"/>
      <c r="BT46" s="35"/>
      <c r="BU46" s="35"/>
      <c r="BV46" s="35"/>
      <c r="BW46" s="35"/>
      <c r="BX46" s="35"/>
      <c r="BY46" s="35"/>
      <c r="BZ46" s="35"/>
      <c r="CA46" s="35"/>
      <c r="CB46" s="35"/>
      <c r="CC46" s="35"/>
      <c r="CD46" s="35"/>
      <c r="CE46" s="35"/>
      <c r="CF46" s="35"/>
      <c r="CG46" s="35"/>
      <c r="CH46" s="35"/>
      <c r="CI46" s="35"/>
      <c r="CJ46" s="35"/>
      <c r="CK46" s="35"/>
      <c r="CL46" s="35"/>
      <c r="CM46" s="35"/>
      <c r="CN46" s="35"/>
      <c r="CO46" s="35"/>
      <c r="CP46" s="35"/>
      <c r="CQ46" s="35"/>
      <c r="CR46" s="35"/>
      <c r="CS46" s="35"/>
      <c r="CT46" s="35"/>
      <c r="CU46" s="35"/>
      <c r="CV46" s="35"/>
      <c r="CW46" s="35"/>
      <c r="CX46" s="35"/>
      <c r="CY46" s="35"/>
      <c r="CZ46" s="35"/>
      <c r="DA46" s="35"/>
      <c r="DB46" s="35"/>
      <c r="DC46" s="35"/>
      <c r="DD46" s="35"/>
      <c r="DE46" s="50"/>
      <c r="DF46" s="35"/>
      <c r="DG46" s="35"/>
      <c r="DH46" s="35"/>
      <c r="DI46" s="35"/>
      <c r="DJ46" s="35"/>
      <c r="DK46" s="35"/>
      <c r="DL46" s="35"/>
      <c r="DM46" s="35"/>
      <c r="DN46" s="35"/>
      <c r="DO46" s="35"/>
      <c r="DP46" s="37"/>
    </row>
    <row r="47" spans="1:120" ht="30" customHeight="1" x14ac:dyDescent="0.25">
      <c r="A47" s="33"/>
      <c r="B47" s="136" t="s">
        <v>51</v>
      </c>
      <c r="C47" s="146"/>
      <c r="D47" s="142"/>
      <c r="E47" s="143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  <c r="AZ47" s="35"/>
      <c r="BA47" s="35"/>
      <c r="BB47" s="35"/>
      <c r="BC47" s="35"/>
      <c r="BD47" s="35"/>
      <c r="BE47" s="35"/>
      <c r="BF47" s="35"/>
      <c r="BG47" s="35"/>
      <c r="BH47" s="35"/>
      <c r="BI47" s="35"/>
      <c r="BJ47" s="35"/>
      <c r="BK47" s="35"/>
      <c r="BL47" s="35"/>
      <c r="BM47" s="35"/>
      <c r="BN47" s="35"/>
      <c r="BO47" s="35"/>
      <c r="BP47" s="35"/>
      <c r="BQ47" s="35"/>
      <c r="BR47" s="35"/>
      <c r="BS47" s="35"/>
      <c r="BT47" s="35"/>
      <c r="BU47" s="35"/>
      <c r="BV47" s="35"/>
      <c r="BW47" s="35"/>
      <c r="BX47" s="35"/>
      <c r="BY47" s="35"/>
      <c r="BZ47" s="35"/>
      <c r="CA47" s="35"/>
      <c r="CB47" s="35"/>
      <c r="CC47" s="35"/>
      <c r="CD47" s="35"/>
      <c r="CE47" s="35"/>
      <c r="CF47" s="35"/>
      <c r="CG47" s="35"/>
      <c r="CH47" s="35"/>
      <c r="CI47" s="35"/>
      <c r="CJ47" s="35"/>
      <c r="CK47" s="35"/>
      <c r="CL47" s="35"/>
      <c r="CM47" s="35"/>
      <c r="CN47" s="35"/>
      <c r="CO47" s="35"/>
      <c r="CP47" s="35"/>
      <c r="CQ47" s="35"/>
      <c r="CR47" s="35"/>
      <c r="CS47" s="35"/>
      <c r="CT47" s="35"/>
      <c r="CU47" s="35"/>
      <c r="CV47" s="35"/>
      <c r="CW47" s="35"/>
      <c r="CX47" s="35"/>
      <c r="CY47" s="35"/>
      <c r="CZ47" s="35"/>
      <c r="DA47" s="35"/>
      <c r="DB47" s="35"/>
      <c r="DC47" s="35"/>
      <c r="DD47" s="35"/>
      <c r="DE47" s="50"/>
      <c r="DF47" s="35"/>
      <c r="DG47" s="35"/>
      <c r="DH47" s="35"/>
      <c r="DI47" s="35"/>
      <c r="DJ47" s="35"/>
      <c r="DK47" s="35"/>
      <c r="DL47" s="35"/>
      <c r="DM47" s="35"/>
      <c r="DN47" s="35"/>
      <c r="DO47" s="35"/>
      <c r="DP47" s="37"/>
    </row>
    <row r="48" spans="1:120" ht="30" customHeight="1" thickBot="1" x14ac:dyDescent="0.3">
      <c r="A48" s="33"/>
      <c r="B48" s="147" t="s">
        <v>36</v>
      </c>
      <c r="C48" s="148"/>
      <c r="D48" s="144"/>
      <c r="E48" s="145"/>
      <c r="F48" s="38"/>
      <c r="G48" s="38"/>
      <c r="H48" s="38"/>
      <c r="I48" s="38"/>
      <c r="J48" s="38"/>
      <c r="K48" s="38"/>
      <c r="L48" s="38"/>
      <c r="M48" s="38"/>
      <c r="N48" s="38"/>
      <c r="O48" s="38"/>
      <c r="P48" s="38"/>
      <c r="Q48" s="38"/>
      <c r="R48" s="38"/>
      <c r="S48" s="38"/>
      <c r="T48" s="38"/>
      <c r="U48" s="38"/>
      <c r="V48" s="38"/>
      <c r="W48" s="38"/>
      <c r="X48" s="38"/>
      <c r="Y48" s="38"/>
      <c r="Z48" s="38"/>
      <c r="AA48" s="38"/>
      <c r="AB48" s="38"/>
      <c r="AC48" s="38"/>
      <c r="AD48" s="38"/>
      <c r="AE48" s="38"/>
      <c r="AF48" s="38"/>
      <c r="AG48" s="38"/>
      <c r="AH48" s="38"/>
      <c r="AI48" s="38"/>
      <c r="AJ48" s="38"/>
      <c r="AK48" s="38"/>
      <c r="AL48" s="38"/>
      <c r="AM48" s="38"/>
      <c r="AN48" s="38"/>
      <c r="AO48" s="38"/>
      <c r="AP48" s="38"/>
      <c r="AQ48" s="38"/>
      <c r="AR48" s="38"/>
      <c r="AS48" s="38"/>
      <c r="AT48" s="38"/>
      <c r="AU48" s="38"/>
      <c r="AV48" s="38"/>
      <c r="AW48" s="38"/>
      <c r="AX48" s="38"/>
      <c r="AY48" s="38"/>
      <c r="AZ48" s="38"/>
      <c r="BA48" s="38"/>
      <c r="BB48" s="38"/>
      <c r="BC48" s="38"/>
      <c r="BD48" s="38"/>
      <c r="BE48" s="38"/>
      <c r="BF48" s="38"/>
      <c r="BG48" s="38"/>
      <c r="BH48" s="38"/>
      <c r="BI48" s="38"/>
      <c r="BJ48" s="38"/>
      <c r="BK48" s="38"/>
      <c r="BL48" s="38"/>
      <c r="BM48" s="38"/>
      <c r="BN48" s="38"/>
      <c r="BO48" s="38"/>
      <c r="BP48" s="38"/>
      <c r="BQ48" s="38"/>
      <c r="BR48" s="38"/>
      <c r="BS48" s="38"/>
      <c r="BT48" s="38"/>
      <c r="BU48" s="38"/>
      <c r="BV48" s="38"/>
      <c r="BW48" s="38"/>
      <c r="BX48" s="38"/>
      <c r="BY48" s="38"/>
      <c r="BZ48" s="38"/>
      <c r="CA48" s="38"/>
      <c r="CB48" s="38"/>
      <c r="CC48" s="38"/>
      <c r="CD48" s="38"/>
      <c r="CE48" s="38"/>
      <c r="CF48" s="38"/>
      <c r="CG48" s="38"/>
      <c r="CH48" s="38"/>
      <c r="CI48" s="38"/>
      <c r="CJ48" s="38"/>
      <c r="CK48" s="38"/>
      <c r="CL48" s="38"/>
      <c r="CM48" s="38"/>
      <c r="CN48" s="38"/>
      <c r="CO48" s="38"/>
      <c r="CP48" s="38"/>
      <c r="CQ48" s="38"/>
      <c r="CR48" s="38"/>
      <c r="CS48" s="38"/>
      <c r="CT48" s="38"/>
      <c r="CU48" s="38"/>
      <c r="CV48" s="38"/>
      <c r="CW48" s="38"/>
      <c r="CX48" s="38"/>
      <c r="CY48" s="38"/>
      <c r="CZ48" s="38"/>
      <c r="DA48" s="38"/>
      <c r="DB48" s="38"/>
      <c r="DC48" s="38"/>
      <c r="DD48" s="38"/>
      <c r="DE48" s="38"/>
      <c r="DF48" s="49" t="str">
        <f t="shared" si="10"/>
        <v/>
      </c>
      <c r="DG48" s="38" t="str">
        <f t="shared" si="0"/>
        <v/>
      </c>
      <c r="DH48" s="38" t="str">
        <f t="shared" si="1"/>
        <v/>
      </c>
      <c r="DI48" s="38" t="str">
        <f t="shared" si="2"/>
        <v/>
      </c>
      <c r="DJ48" s="38" t="str">
        <f t="shared" si="3"/>
        <v/>
      </c>
      <c r="DK48" s="38" t="str">
        <f t="shared" si="4"/>
        <v/>
      </c>
      <c r="DL48" s="38" t="str">
        <f t="shared" si="5"/>
        <v/>
      </c>
      <c r="DM48" s="38" t="str">
        <f t="shared" si="6"/>
        <v/>
      </c>
      <c r="DN48" s="38" t="str">
        <f t="shared" si="7"/>
        <v/>
      </c>
      <c r="DO48" s="38" t="str">
        <f t="shared" si="8"/>
        <v/>
      </c>
      <c r="DP48" s="40" t="str">
        <f t="shared" si="9"/>
        <v/>
      </c>
    </row>
    <row r="49" spans="2:121" ht="15.75" thickTop="1" x14ac:dyDescent="0.25">
      <c r="B49" s="58"/>
      <c r="D49" s="51"/>
      <c r="DP49" s="51"/>
      <c r="DQ49" s="34"/>
    </row>
    <row r="50" spans="2:121" x14ac:dyDescent="0.25">
      <c r="DN50" s="34"/>
      <c r="DO50" s="34"/>
      <c r="DP50" s="34"/>
      <c r="DQ50" s="34"/>
    </row>
  </sheetData>
  <mergeCells count="88">
    <mergeCell ref="D47:E47"/>
    <mergeCell ref="D48:E48"/>
    <mergeCell ref="B41:C41"/>
    <mergeCell ref="B42:C42"/>
    <mergeCell ref="B43:C43"/>
    <mergeCell ref="B44:C44"/>
    <mergeCell ref="B45:C45"/>
    <mergeCell ref="B46:C46"/>
    <mergeCell ref="B47:C47"/>
    <mergeCell ref="B48:C48"/>
    <mergeCell ref="D41:E41"/>
    <mergeCell ref="D42:E42"/>
    <mergeCell ref="D43:E43"/>
    <mergeCell ref="D44:E44"/>
    <mergeCell ref="D45:E45"/>
    <mergeCell ref="D46:E46"/>
    <mergeCell ref="B38:C38"/>
    <mergeCell ref="B39:C39"/>
    <mergeCell ref="B40:C40"/>
    <mergeCell ref="D38:E38"/>
    <mergeCell ref="D39:E39"/>
    <mergeCell ref="D40:E40"/>
    <mergeCell ref="Z4:AA6"/>
    <mergeCell ref="AB4:AC6"/>
    <mergeCell ref="AD4:AE6"/>
    <mergeCell ref="AF4:AG6"/>
    <mergeCell ref="V4:W6"/>
    <mergeCell ref="X4:Y6"/>
    <mergeCell ref="AX4:AY6"/>
    <mergeCell ref="AZ4:BA6"/>
    <mergeCell ref="BB4:BC6"/>
    <mergeCell ref="BD4:BE6"/>
    <mergeCell ref="AT4:AU6"/>
    <mergeCell ref="AV4:AW6"/>
    <mergeCell ref="B4:C6"/>
    <mergeCell ref="N4:O6"/>
    <mergeCell ref="P4:Q6"/>
    <mergeCell ref="R4:S6"/>
    <mergeCell ref="T4:U6"/>
    <mergeCell ref="B2:DP2"/>
    <mergeCell ref="D4:E6"/>
    <mergeCell ref="F4:G6"/>
    <mergeCell ref="H4:I6"/>
    <mergeCell ref="J4:K6"/>
    <mergeCell ref="L4:M6"/>
    <mergeCell ref="DF4:DF6"/>
    <mergeCell ref="DG4:DG6"/>
    <mergeCell ref="DH4:DH6"/>
    <mergeCell ref="DI4:DI6"/>
    <mergeCell ref="DJ4:DJ6"/>
    <mergeCell ref="DK4:DK6"/>
    <mergeCell ref="DL4:DL6"/>
    <mergeCell ref="BR4:BS6"/>
    <mergeCell ref="BT4:BU6"/>
    <mergeCell ref="BV4:BW6"/>
    <mergeCell ref="AR4:AS6"/>
    <mergeCell ref="DM4:DM6"/>
    <mergeCell ref="DN4:DN6"/>
    <mergeCell ref="DO4:DO6"/>
    <mergeCell ref="DP4:DP6"/>
    <mergeCell ref="CL4:CM6"/>
    <mergeCell ref="CN4:CO6"/>
    <mergeCell ref="CP4:CQ6"/>
    <mergeCell ref="CR4:CS6"/>
    <mergeCell ref="CD4:CE6"/>
    <mergeCell ref="CF4:CG6"/>
    <mergeCell ref="CH4:CI6"/>
    <mergeCell ref="CJ4:CK6"/>
    <mergeCell ref="BX4:BY6"/>
    <mergeCell ref="BZ4:CA6"/>
    <mergeCell ref="CB4:CC6"/>
    <mergeCell ref="AH4:AI6"/>
    <mergeCell ref="AJ4:AK6"/>
    <mergeCell ref="AL4:AM6"/>
    <mergeCell ref="AN4:AO6"/>
    <mergeCell ref="AP4:AQ6"/>
    <mergeCell ref="DD4:DE6"/>
    <mergeCell ref="BF4:BG6"/>
    <mergeCell ref="BH4:BI6"/>
    <mergeCell ref="BJ4:BK6"/>
    <mergeCell ref="BL4:BM6"/>
    <mergeCell ref="BN4:BO6"/>
    <mergeCell ref="BP4:BQ6"/>
    <mergeCell ref="CT4:CU6"/>
    <mergeCell ref="CV4:CW6"/>
    <mergeCell ref="CX4:CY6"/>
    <mergeCell ref="CZ4:DA6"/>
    <mergeCell ref="DB4:DC6"/>
  </mergeCells>
  <pageMargins left="0.31496062992125984" right="0.31496062992125984" top="0.74803149606299213" bottom="0.35433070866141736" header="0.31496062992125984" footer="0.31496062992125984"/>
  <pageSetup paperSize="17" scale="52" orientation="landscape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Données!$G$5:$G$16</xm:f>
          </x14:formula1>
          <xm:sqref>D7:D37</xm:sqref>
        </x14:dataValidation>
        <x14:dataValidation type="list" allowBlank="1" showInputMessage="1" showErrorMessage="1">
          <x14:formula1>
            <xm:f>Données!$G$5:$G$16</xm:f>
          </x14:formula1>
          <xm:sqref>F7:DE48</xm:sqref>
        </x14:dataValidation>
        <x14:dataValidation type="list" allowBlank="1" showInputMessage="1" showErrorMessage="1">
          <x14:formula1>
            <xm:f>Données!$G$5:$G$16</xm:f>
          </x14:formula1>
          <xm:sqref>E7:E37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71"/>
  <sheetViews>
    <sheetView workbookViewId="0">
      <selection activeCell="K8" sqref="K8"/>
    </sheetView>
  </sheetViews>
  <sheetFormatPr baseColWidth="10" defaultRowHeight="14.25" x14ac:dyDescent="0.2"/>
  <cols>
    <col min="1" max="1" width="4.5703125" style="5" customWidth="1"/>
    <col min="2" max="2" width="23.5703125" style="5" customWidth="1"/>
    <col min="3" max="3" width="11.42578125" style="5"/>
    <col min="4" max="4" width="9.140625" style="5" customWidth="1"/>
    <col min="5" max="5" width="28.42578125" style="6" customWidth="1"/>
    <col min="6" max="6" width="17.140625" style="5" bestFit="1" customWidth="1"/>
    <col min="7" max="7" width="11.42578125" style="7"/>
    <col min="8" max="8" width="35.42578125" style="7" customWidth="1"/>
    <col min="9" max="9" width="10.42578125" style="5" customWidth="1"/>
    <col min="10" max="258" width="11.42578125" style="5"/>
    <col min="259" max="259" width="25.140625" style="5" bestFit="1" customWidth="1"/>
    <col min="260" max="260" width="11.42578125" style="5"/>
    <col min="261" max="261" width="14.5703125" style="5" bestFit="1" customWidth="1"/>
    <col min="262" max="262" width="17.140625" style="5" bestFit="1" customWidth="1"/>
    <col min="263" max="264" width="11.42578125" style="5"/>
    <col min="265" max="265" width="0" style="5" hidden="1" customWidth="1"/>
    <col min="266" max="514" width="11.42578125" style="5"/>
    <col min="515" max="515" width="25.140625" style="5" bestFit="1" customWidth="1"/>
    <col min="516" max="516" width="11.42578125" style="5"/>
    <col min="517" max="517" width="14.5703125" style="5" bestFit="1" customWidth="1"/>
    <col min="518" max="518" width="17.140625" style="5" bestFit="1" customWidth="1"/>
    <col min="519" max="520" width="11.42578125" style="5"/>
    <col min="521" max="521" width="0" style="5" hidden="1" customWidth="1"/>
    <col min="522" max="770" width="11.42578125" style="5"/>
    <col min="771" max="771" width="25.140625" style="5" bestFit="1" customWidth="1"/>
    <col min="772" max="772" width="11.42578125" style="5"/>
    <col min="773" max="773" width="14.5703125" style="5" bestFit="1" customWidth="1"/>
    <col min="774" max="774" width="17.140625" style="5" bestFit="1" customWidth="1"/>
    <col min="775" max="776" width="11.42578125" style="5"/>
    <col min="777" max="777" width="0" style="5" hidden="1" customWidth="1"/>
    <col min="778" max="1026" width="11.42578125" style="5"/>
    <col min="1027" max="1027" width="25.140625" style="5" bestFit="1" customWidth="1"/>
    <col min="1028" max="1028" width="11.42578125" style="5"/>
    <col min="1029" max="1029" width="14.5703125" style="5" bestFit="1" customWidth="1"/>
    <col min="1030" max="1030" width="17.140625" style="5" bestFit="1" customWidth="1"/>
    <col min="1031" max="1032" width="11.42578125" style="5"/>
    <col min="1033" max="1033" width="0" style="5" hidden="1" customWidth="1"/>
    <col min="1034" max="1282" width="11.42578125" style="5"/>
    <col min="1283" max="1283" width="25.140625" style="5" bestFit="1" customWidth="1"/>
    <col min="1284" max="1284" width="11.42578125" style="5"/>
    <col min="1285" max="1285" width="14.5703125" style="5" bestFit="1" customWidth="1"/>
    <col min="1286" max="1286" width="17.140625" style="5" bestFit="1" customWidth="1"/>
    <col min="1287" max="1288" width="11.42578125" style="5"/>
    <col min="1289" max="1289" width="0" style="5" hidden="1" customWidth="1"/>
    <col min="1290" max="1538" width="11.42578125" style="5"/>
    <col min="1539" max="1539" width="25.140625" style="5" bestFit="1" customWidth="1"/>
    <col min="1540" max="1540" width="11.42578125" style="5"/>
    <col min="1541" max="1541" width="14.5703125" style="5" bestFit="1" customWidth="1"/>
    <col min="1542" max="1542" width="17.140625" style="5" bestFit="1" customWidth="1"/>
    <col min="1543" max="1544" width="11.42578125" style="5"/>
    <col min="1545" max="1545" width="0" style="5" hidden="1" customWidth="1"/>
    <col min="1546" max="1794" width="11.42578125" style="5"/>
    <col min="1795" max="1795" width="25.140625" style="5" bestFit="1" customWidth="1"/>
    <col min="1796" max="1796" width="11.42578125" style="5"/>
    <col min="1797" max="1797" width="14.5703125" style="5" bestFit="1" customWidth="1"/>
    <col min="1798" max="1798" width="17.140625" style="5" bestFit="1" customWidth="1"/>
    <col min="1799" max="1800" width="11.42578125" style="5"/>
    <col min="1801" max="1801" width="0" style="5" hidden="1" customWidth="1"/>
    <col min="1802" max="2050" width="11.42578125" style="5"/>
    <col min="2051" max="2051" width="25.140625" style="5" bestFit="1" customWidth="1"/>
    <col min="2052" max="2052" width="11.42578125" style="5"/>
    <col min="2053" max="2053" width="14.5703125" style="5" bestFit="1" customWidth="1"/>
    <col min="2054" max="2054" width="17.140625" style="5" bestFit="1" customWidth="1"/>
    <col min="2055" max="2056" width="11.42578125" style="5"/>
    <col min="2057" max="2057" width="0" style="5" hidden="1" customWidth="1"/>
    <col min="2058" max="2306" width="11.42578125" style="5"/>
    <col min="2307" max="2307" width="25.140625" style="5" bestFit="1" customWidth="1"/>
    <col min="2308" max="2308" width="11.42578125" style="5"/>
    <col min="2309" max="2309" width="14.5703125" style="5" bestFit="1" customWidth="1"/>
    <col min="2310" max="2310" width="17.140625" style="5" bestFit="1" customWidth="1"/>
    <col min="2311" max="2312" width="11.42578125" style="5"/>
    <col min="2313" max="2313" width="0" style="5" hidden="1" customWidth="1"/>
    <col min="2314" max="2562" width="11.42578125" style="5"/>
    <col min="2563" max="2563" width="25.140625" style="5" bestFit="1" customWidth="1"/>
    <col min="2564" max="2564" width="11.42578125" style="5"/>
    <col min="2565" max="2565" width="14.5703125" style="5" bestFit="1" customWidth="1"/>
    <col min="2566" max="2566" width="17.140625" style="5" bestFit="1" customWidth="1"/>
    <col min="2567" max="2568" width="11.42578125" style="5"/>
    <col min="2569" max="2569" width="0" style="5" hidden="1" customWidth="1"/>
    <col min="2570" max="2818" width="11.42578125" style="5"/>
    <col min="2819" max="2819" width="25.140625" style="5" bestFit="1" customWidth="1"/>
    <col min="2820" max="2820" width="11.42578125" style="5"/>
    <col min="2821" max="2821" width="14.5703125" style="5" bestFit="1" customWidth="1"/>
    <col min="2822" max="2822" width="17.140625" style="5" bestFit="1" customWidth="1"/>
    <col min="2823" max="2824" width="11.42578125" style="5"/>
    <col min="2825" max="2825" width="0" style="5" hidden="1" customWidth="1"/>
    <col min="2826" max="3074" width="11.42578125" style="5"/>
    <col min="3075" max="3075" width="25.140625" style="5" bestFit="1" customWidth="1"/>
    <col min="3076" max="3076" width="11.42578125" style="5"/>
    <col min="3077" max="3077" width="14.5703125" style="5" bestFit="1" customWidth="1"/>
    <col min="3078" max="3078" width="17.140625" style="5" bestFit="1" customWidth="1"/>
    <col min="3079" max="3080" width="11.42578125" style="5"/>
    <col min="3081" max="3081" width="0" style="5" hidden="1" customWidth="1"/>
    <col min="3082" max="3330" width="11.42578125" style="5"/>
    <col min="3331" max="3331" width="25.140625" style="5" bestFit="1" customWidth="1"/>
    <col min="3332" max="3332" width="11.42578125" style="5"/>
    <col min="3333" max="3333" width="14.5703125" style="5" bestFit="1" customWidth="1"/>
    <col min="3334" max="3334" width="17.140625" style="5" bestFit="1" customWidth="1"/>
    <col min="3335" max="3336" width="11.42578125" style="5"/>
    <col min="3337" max="3337" width="0" style="5" hidden="1" customWidth="1"/>
    <col min="3338" max="3586" width="11.42578125" style="5"/>
    <col min="3587" max="3587" width="25.140625" style="5" bestFit="1" customWidth="1"/>
    <col min="3588" max="3588" width="11.42578125" style="5"/>
    <col min="3589" max="3589" width="14.5703125" style="5" bestFit="1" customWidth="1"/>
    <col min="3590" max="3590" width="17.140625" style="5" bestFit="1" customWidth="1"/>
    <col min="3591" max="3592" width="11.42578125" style="5"/>
    <col min="3593" max="3593" width="0" style="5" hidden="1" customWidth="1"/>
    <col min="3594" max="3842" width="11.42578125" style="5"/>
    <col min="3843" max="3843" width="25.140625" style="5" bestFit="1" customWidth="1"/>
    <col min="3844" max="3844" width="11.42578125" style="5"/>
    <col min="3845" max="3845" width="14.5703125" style="5" bestFit="1" customWidth="1"/>
    <col min="3846" max="3846" width="17.140625" style="5" bestFit="1" customWidth="1"/>
    <col min="3847" max="3848" width="11.42578125" style="5"/>
    <col min="3849" max="3849" width="0" style="5" hidden="1" customWidth="1"/>
    <col min="3850" max="4098" width="11.42578125" style="5"/>
    <col min="4099" max="4099" width="25.140625" style="5" bestFit="1" customWidth="1"/>
    <col min="4100" max="4100" width="11.42578125" style="5"/>
    <col min="4101" max="4101" width="14.5703125" style="5" bestFit="1" customWidth="1"/>
    <col min="4102" max="4102" width="17.140625" style="5" bestFit="1" customWidth="1"/>
    <col min="4103" max="4104" width="11.42578125" style="5"/>
    <col min="4105" max="4105" width="0" style="5" hidden="1" customWidth="1"/>
    <col min="4106" max="4354" width="11.42578125" style="5"/>
    <col min="4355" max="4355" width="25.140625" style="5" bestFit="1" customWidth="1"/>
    <col min="4356" max="4356" width="11.42578125" style="5"/>
    <col min="4357" max="4357" width="14.5703125" style="5" bestFit="1" customWidth="1"/>
    <col min="4358" max="4358" width="17.140625" style="5" bestFit="1" customWidth="1"/>
    <col min="4359" max="4360" width="11.42578125" style="5"/>
    <col min="4361" max="4361" width="0" style="5" hidden="1" customWidth="1"/>
    <col min="4362" max="4610" width="11.42578125" style="5"/>
    <col min="4611" max="4611" width="25.140625" style="5" bestFit="1" customWidth="1"/>
    <col min="4612" max="4612" width="11.42578125" style="5"/>
    <col min="4613" max="4613" width="14.5703125" style="5" bestFit="1" customWidth="1"/>
    <col min="4614" max="4614" width="17.140625" style="5" bestFit="1" customWidth="1"/>
    <col min="4615" max="4616" width="11.42578125" style="5"/>
    <col min="4617" max="4617" width="0" style="5" hidden="1" customWidth="1"/>
    <col min="4618" max="4866" width="11.42578125" style="5"/>
    <col min="4867" max="4867" width="25.140625" style="5" bestFit="1" customWidth="1"/>
    <col min="4868" max="4868" width="11.42578125" style="5"/>
    <col min="4869" max="4869" width="14.5703125" style="5" bestFit="1" customWidth="1"/>
    <col min="4870" max="4870" width="17.140625" style="5" bestFit="1" customWidth="1"/>
    <col min="4871" max="4872" width="11.42578125" style="5"/>
    <col min="4873" max="4873" width="0" style="5" hidden="1" customWidth="1"/>
    <col min="4874" max="5122" width="11.42578125" style="5"/>
    <col min="5123" max="5123" width="25.140625" style="5" bestFit="1" customWidth="1"/>
    <col min="5124" max="5124" width="11.42578125" style="5"/>
    <col min="5125" max="5125" width="14.5703125" style="5" bestFit="1" customWidth="1"/>
    <col min="5126" max="5126" width="17.140625" style="5" bestFit="1" customWidth="1"/>
    <col min="5127" max="5128" width="11.42578125" style="5"/>
    <col min="5129" max="5129" width="0" style="5" hidden="1" customWidth="1"/>
    <col min="5130" max="5378" width="11.42578125" style="5"/>
    <col min="5379" max="5379" width="25.140625" style="5" bestFit="1" customWidth="1"/>
    <col min="5380" max="5380" width="11.42578125" style="5"/>
    <col min="5381" max="5381" width="14.5703125" style="5" bestFit="1" customWidth="1"/>
    <col min="5382" max="5382" width="17.140625" style="5" bestFit="1" customWidth="1"/>
    <col min="5383" max="5384" width="11.42578125" style="5"/>
    <col min="5385" max="5385" width="0" style="5" hidden="1" customWidth="1"/>
    <col min="5386" max="5634" width="11.42578125" style="5"/>
    <col min="5635" max="5635" width="25.140625" style="5" bestFit="1" customWidth="1"/>
    <col min="5636" max="5636" width="11.42578125" style="5"/>
    <col min="5637" max="5637" width="14.5703125" style="5" bestFit="1" customWidth="1"/>
    <col min="5638" max="5638" width="17.140625" style="5" bestFit="1" customWidth="1"/>
    <col min="5639" max="5640" width="11.42578125" style="5"/>
    <col min="5641" max="5641" width="0" style="5" hidden="1" customWidth="1"/>
    <col min="5642" max="5890" width="11.42578125" style="5"/>
    <col min="5891" max="5891" width="25.140625" style="5" bestFit="1" customWidth="1"/>
    <col min="5892" max="5892" width="11.42578125" style="5"/>
    <col min="5893" max="5893" width="14.5703125" style="5" bestFit="1" customWidth="1"/>
    <col min="5894" max="5894" width="17.140625" style="5" bestFit="1" customWidth="1"/>
    <col min="5895" max="5896" width="11.42578125" style="5"/>
    <col min="5897" max="5897" width="0" style="5" hidden="1" customWidth="1"/>
    <col min="5898" max="6146" width="11.42578125" style="5"/>
    <col min="6147" max="6147" width="25.140625" style="5" bestFit="1" customWidth="1"/>
    <col min="6148" max="6148" width="11.42578125" style="5"/>
    <col min="6149" max="6149" width="14.5703125" style="5" bestFit="1" customWidth="1"/>
    <col min="6150" max="6150" width="17.140625" style="5" bestFit="1" customWidth="1"/>
    <col min="6151" max="6152" width="11.42578125" style="5"/>
    <col min="6153" max="6153" width="0" style="5" hidden="1" customWidth="1"/>
    <col min="6154" max="6402" width="11.42578125" style="5"/>
    <col min="6403" max="6403" width="25.140625" style="5" bestFit="1" customWidth="1"/>
    <col min="6404" max="6404" width="11.42578125" style="5"/>
    <col min="6405" max="6405" width="14.5703125" style="5" bestFit="1" customWidth="1"/>
    <col min="6406" max="6406" width="17.140625" style="5" bestFit="1" customWidth="1"/>
    <col min="6407" max="6408" width="11.42578125" style="5"/>
    <col min="6409" max="6409" width="0" style="5" hidden="1" customWidth="1"/>
    <col min="6410" max="6658" width="11.42578125" style="5"/>
    <col min="6659" max="6659" width="25.140625" style="5" bestFit="1" customWidth="1"/>
    <col min="6660" max="6660" width="11.42578125" style="5"/>
    <col min="6661" max="6661" width="14.5703125" style="5" bestFit="1" customWidth="1"/>
    <col min="6662" max="6662" width="17.140625" style="5" bestFit="1" customWidth="1"/>
    <col min="6663" max="6664" width="11.42578125" style="5"/>
    <col min="6665" max="6665" width="0" style="5" hidden="1" customWidth="1"/>
    <col min="6666" max="6914" width="11.42578125" style="5"/>
    <col min="6915" max="6915" width="25.140625" style="5" bestFit="1" customWidth="1"/>
    <col min="6916" max="6916" width="11.42578125" style="5"/>
    <col min="6917" max="6917" width="14.5703125" style="5" bestFit="1" customWidth="1"/>
    <col min="6918" max="6918" width="17.140625" style="5" bestFit="1" customWidth="1"/>
    <col min="6919" max="6920" width="11.42578125" style="5"/>
    <col min="6921" max="6921" width="0" style="5" hidden="1" customWidth="1"/>
    <col min="6922" max="7170" width="11.42578125" style="5"/>
    <col min="7171" max="7171" width="25.140625" style="5" bestFit="1" customWidth="1"/>
    <col min="7172" max="7172" width="11.42578125" style="5"/>
    <col min="7173" max="7173" width="14.5703125" style="5" bestFit="1" customWidth="1"/>
    <col min="7174" max="7174" width="17.140625" style="5" bestFit="1" customWidth="1"/>
    <col min="7175" max="7176" width="11.42578125" style="5"/>
    <col min="7177" max="7177" width="0" style="5" hidden="1" customWidth="1"/>
    <col min="7178" max="7426" width="11.42578125" style="5"/>
    <col min="7427" max="7427" width="25.140625" style="5" bestFit="1" customWidth="1"/>
    <col min="7428" max="7428" width="11.42578125" style="5"/>
    <col min="7429" max="7429" width="14.5703125" style="5" bestFit="1" customWidth="1"/>
    <col min="7430" max="7430" width="17.140625" style="5" bestFit="1" customWidth="1"/>
    <col min="7431" max="7432" width="11.42578125" style="5"/>
    <col min="7433" max="7433" width="0" style="5" hidden="1" customWidth="1"/>
    <col min="7434" max="7682" width="11.42578125" style="5"/>
    <col min="7683" max="7683" width="25.140625" style="5" bestFit="1" customWidth="1"/>
    <col min="7684" max="7684" width="11.42578125" style="5"/>
    <col min="7685" max="7685" width="14.5703125" style="5" bestFit="1" customWidth="1"/>
    <col min="7686" max="7686" width="17.140625" style="5" bestFit="1" customWidth="1"/>
    <col min="7687" max="7688" width="11.42578125" style="5"/>
    <col min="7689" max="7689" width="0" style="5" hidden="1" customWidth="1"/>
    <col min="7690" max="7938" width="11.42578125" style="5"/>
    <col min="7939" max="7939" width="25.140625" style="5" bestFit="1" customWidth="1"/>
    <col min="7940" max="7940" width="11.42578125" style="5"/>
    <col min="7941" max="7941" width="14.5703125" style="5" bestFit="1" customWidth="1"/>
    <col min="7942" max="7942" width="17.140625" style="5" bestFit="1" customWidth="1"/>
    <col min="7943" max="7944" width="11.42578125" style="5"/>
    <col min="7945" max="7945" width="0" style="5" hidden="1" customWidth="1"/>
    <col min="7946" max="8194" width="11.42578125" style="5"/>
    <col min="8195" max="8195" width="25.140625" style="5" bestFit="1" customWidth="1"/>
    <col min="8196" max="8196" width="11.42578125" style="5"/>
    <col min="8197" max="8197" width="14.5703125" style="5" bestFit="1" customWidth="1"/>
    <col min="8198" max="8198" width="17.140625" style="5" bestFit="1" customWidth="1"/>
    <col min="8199" max="8200" width="11.42578125" style="5"/>
    <col min="8201" max="8201" width="0" style="5" hidden="1" customWidth="1"/>
    <col min="8202" max="8450" width="11.42578125" style="5"/>
    <col min="8451" max="8451" width="25.140625" style="5" bestFit="1" customWidth="1"/>
    <col min="8452" max="8452" width="11.42578125" style="5"/>
    <col min="8453" max="8453" width="14.5703125" style="5" bestFit="1" customWidth="1"/>
    <col min="8454" max="8454" width="17.140625" style="5" bestFit="1" customWidth="1"/>
    <col min="8455" max="8456" width="11.42578125" style="5"/>
    <col min="8457" max="8457" width="0" style="5" hidden="1" customWidth="1"/>
    <col min="8458" max="8706" width="11.42578125" style="5"/>
    <col min="8707" max="8707" width="25.140625" style="5" bestFit="1" customWidth="1"/>
    <col min="8708" max="8708" width="11.42578125" style="5"/>
    <col min="8709" max="8709" width="14.5703125" style="5" bestFit="1" customWidth="1"/>
    <col min="8710" max="8710" width="17.140625" style="5" bestFit="1" customWidth="1"/>
    <col min="8711" max="8712" width="11.42578125" style="5"/>
    <col min="8713" max="8713" width="0" style="5" hidden="1" customWidth="1"/>
    <col min="8714" max="8962" width="11.42578125" style="5"/>
    <col min="8963" max="8963" width="25.140625" style="5" bestFit="1" customWidth="1"/>
    <col min="8964" max="8964" width="11.42578125" style="5"/>
    <col min="8965" max="8965" width="14.5703125" style="5" bestFit="1" customWidth="1"/>
    <col min="8966" max="8966" width="17.140625" style="5" bestFit="1" customWidth="1"/>
    <col min="8967" max="8968" width="11.42578125" style="5"/>
    <col min="8969" max="8969" width="0" style="5" hidden="1" customWidth="1"/>
    <col min="8970" max="9218" width="11.42578125" style="5"/>
    <col min="9219" max="9219" width="25.140625" style="5" bestFit="1" customWidth="1"/>
    <col min="9220" max="9220" width="11.42578125" style="5"/>
    <col min="9221" max="9221" width="14.5703125" style="5" bestFit="1" customWidth="1"/>
    <col min="9222" max="9222" width="17.140625" style="5" bestFit="1" customWidth="1"/>
    <col min="9223" max="9224" width="11.42578125" style="5"/>
    <col min="9225" max="9225" width="0" style="5" hidden="1" customWidth="1"/>
    <col min="9226" max="9474" width="11.42578125" style="5"/>
    <col min="9475" max="9475" width="25.140625" style="5" bestFit="1" customWidth="1"/>
    <col min="9476" max="9476" width="11.42578125" style="5"/>
    <col min="9477" max="9477" width="14.5703125" style="5" bestFit="1" customWidth="1"/>
    <col min="9478" max="9478" width="17.140625" style="5" bestFit="1" customWidth="1"/>
    <col min="9479" max="9480" width="11.42578125" style="5"/>
    <col min="9481" max="9481" width="0" style="5" hidden="1" customWidth="1"/>
    <col min="9482" max="9730" width="11.42578125" style="5"/>
    <col min="9731" max="9731" width="25.140625" style="5" bestFit="1" customWidth="1"/>
    <col min="9732" max="9732" width="11.42578125" style="5"/>
    <col min="9733" max="9733" width="14.5703125" style="5" bestFit="1" customWidth="1"/>
    <col min="9734" max="9734" width="17.140625" style="5" bestFit="1" customWidth="1"/>
    <col min="9735" max="9736" width="11.42578125" style="5"/>
    <col min="9737" max="9737" width="0" style="5" hidden="1" customWidth="1"/>
    <col min="9738" max="9986" width="11.42578125" style="5"/>
    <col min="9987" max="9987" width="25.140625" style="5" bestFit="1" customWidth="1"/>
    <col min="9988" max="9988" width="11.42578125" style="5"/>
    <col min="9989" max="9989" width="14.5703125" style="5" bestFit="1" customWidth="1"/>
    <col min="9990" max="9990" width="17.140625" style="5" bestFit="1" customWidth="1"/>
    <col min="9991" max="9992" width="11.42578125" style="5"/>
    <col min="9993" max="9993" width="0" style="5" hidden="1" customWidth="1"/>
    <col min="9994" max="10242" width="11.42578125" style="5"/>
    <col min="10243" max="10243" width="25.140625" style="5" bestFit="1" customWidth="1"/>
    <col min="10244" max="10244" width="11.42578125" style="5"/>
    <col min="10245" max="10245" width="14.5703125" style="5" bestFit="1" customWidth="1"/>
    <col min="10246" max="10246" width="17.140625" style="5" bestFit="1" customWidth="1"/>
    <col min="10247" max="10248" width="11.42578125" style="5"/>
    <col min="10249" max="10249" width="0" style="5" hidden="1" customWidth="1"/>
    <col min="10250" max="10498" width="11.42578125" style="5"/>
    <col min="10499" max="10499" width="25.140625" style="5" bestFit="1" customWidth="1"/>
    <col min="10500" max="10500" width="11.42578125" style="5"/>
    <col min="10501" max="10501" width="14.5703125" style="5" bestFit="1" customWidth="1"/>
    <col min="10502" max="10502" width="17.140625" style="5" bestFit="1" customWidth="1"/>
    <col min="10503" max="10504" width="11.42578125" style="5"/>
    <col min="10505" max="10505" width="0" style="5" hidden="1" customWidth="1"/>
    <col min="10506" max="10754" width="11.42578125" style="5"/>
    <col min="10755" max="10755" width="25.140625" style="5" bestFit="1" customWidth="1"/>
    <col min="10756" max="10756" width="11.42578125" style="5"/>
    <col min="10757" max="10757" width="14.5703125" style="5" bestFit="1" customWidth="1"/>
    <col min="10758" max="10758" width="17.140625" style="5" bestFit="1" customWidth="1"/>
    <col min="10759" max="10760" width="11.42578125" style="5"/>
    <col min="10761" max="10761" width="0" style="5" hidden="1" customWidth="1"/>
    <col min="10762" max="11010" width="11.42578125" style="5"/>
    <col min="11011" max="11011" width="25.140625" style="5" bestFit="1" customWidth="1"/>
    <col min="11012" max="11012" width="11.42578125" style="5"/>
    <col min="11013" max="11013" width="14.5703125" style="5" bestFit="1" customWidth="1"/>
    <col min="11014" max="11014" width="17.140625" style="5" bestFit="1" customWidth="1"/>
    <col min="11015" max="11016" width="11.42578125" style="5"/>
    <col min="11017" max="11017" width="0" style="5" hidden="1" customWidth="1"/>
    <col min="11018" max="11266" width="11.42578125" style="5"/>
    <col min="11267" max="11267" width="25.140625" style="5" bestFit="1" customWidth="1"/>
    <col min="11268" max="11268" width="11.42578125" style="5"/>
    <col min="11269" max="11269" width="14.5703125" style="5" bestFit="1" customWidth="1"/>
    <col min="11270" max="11270" width="17.140625" style="5" bestFit="1" customWidth="1"/>
    <col min="11271" max="11272" width="11.42578125" style="5"/>
    <col min="11273" max="11273" width="0" style="5" hidden="1" customWidth="1"/>
    <col min="11274" max="11522" width="11.42578125" style="5"/>
    <col min="11523" max="11523" width="25.140625" style="5" bestFit="1" customWidth="1"/>
    <col min="11524" max="11524" width="11.42578125" style="5"/>
    <col min="11525" max="11525" width="14.5703125" style="5" bestFit="1" customWidth="1"/>
    <col min="11526" max="11526" width="17.140625" style="5" bestFit="1" customWidth="1"/>
    <col min="11527" max="11528" width="11.42578125" style="5"/>
    <col min="11529" max="11529" width="0" style="5" hidden="1" customWidth="1"/>
    <col min="11530" max="11778" width="11.42578125" style="5"/>
    <col min="11779" max="11779" width="25.140625" style="5" bestFit="1" customWidth="1"/>
    <col min="11780" max="11780" width="11.42578125" style="5"/>
    <col min="11781" max="11781" width="14.5703125" style="5" bestFit="1" customWidth="1"/>
    <col min="11782" max="11782" width="17.140625" style="5" bestFit="1" customWidth="1"/>
    <col min="11783" max="11784" width="11.42578125" style="5"/>
    <col min="11785" max="11785" width="0" style="5" hidden="1" customWidth="1"/>
    <col min="11786" max="12034" width="11.42578125" style="5"/>
    <col min="12035" max="12035" width="25.140625" style="5" bestFit="1" customWidth="1"/>
    <col min="12036" max="12036" width="11.42578125" style="5"/>
    <col min="12037" max="12037" width="14.5703125" style="5" bestFit="1" customWidth="1"/>
    <col min="12038" max="12038" width="17.140625" style="5" bestFit="1" customWidth="1"/>
    <col min="12039" max="12040" width="11.42578125" style="5"/>
    <col min="12041" max="12041" width="0" style="5" hidden="1" customWidth="1"/>
    <col min="12042" max="12290" width="11.42578125" style="5"/>
    <col min="12291" max="12291" width="25.140625" style="5" bestFit="1" customWidth="1"/>
    <col min="12292" max="12292" width="11.42578125" style="5"/>
    <col min="12293" max="12293" width="14.5703125" style="5" bestFit="1" customWidth="1"/>
    <col min="12294" max="12294" width="17.140625" style="5" bestFit="1" customWidth="1"/>
    <col min="12295" max="12296" width="11.42578125" style="5"/>
    <col min="12297" max="12297" width="0" style="5" hidden="1" customWidth="1"/>
    <col min="12298" max="12546" width="11.42578125" style="5"/>
    <col min="12547" max="12547" width="25.140625" style="5" bestFit="1" customWidth="1"/>
    <col min="12548" max="12548" width="11.42578125" style="5"/>
    <col min="12549" max="12549" width="14.5703125" style="5" bestFit="1" customWidth="1"/>
    <col min="12550" max="12550" width="17.140625" style="5" bestFit="1" customWidth="1"/>
    <col min="12551" max="12552" width="11.42578125" style="5"/>
    <col min="12553" max="12553" width="0" style="5" hidden="1" customWidth="1"/>
    <col min="12554" max="12802" width="11.42578125" style="5"/>
    <col min="12803" max="12803" width="25.140625" style="5" bestFit="1" customWidth="1"/>
    <col min="12804" max="12804" width="11.42578125" style="5"/>
    <col min="12805" max="12805" width="14.5703125" style="5" bestFit="1" customWidth="1"/>
    <col min="12806" max="12806" width="17.140625" style="5" bestFit="1" customWidth="1"/>
    <col min="12807" max="12808" width="11.42578125" style="5"/>
    <col min="12809" max="12809" width="0" style="5" hidden="1" customWidth="1"/>
    <col min="12810" max="13058" width="11.42578125" style="5"/>
    <col min="13059" max="13059" width="25.140625" style="5" bestFit="1" customWidth="1"/>
    <col min="13060" max="13060" width="11.42578125" style="5"/>
    <col min="13061" max="13061" width="14.5703125" style="5" bestFit="1" customWidth="1"/>
    <col min="13062" max="13062" width="17.140625" style="5" bestFit="1" customWidth="1"/>
    <col min="13063" max="13064" width="11.42578125" style="5"/>
    <col min="13065" max="13065" width="0" style="5" hidden="1" customWidth="1"/>
    <col min="13066" max="13314" width="11.42578125" style="5"/>
    <col min="13315" max="13315" width="25.140625" style="5" bestFit="1" customWidth="1"/>
    <col min="13316" max="13316" width="11.42578125" style="5"/>
    <col min="13317" max="13317" width="14.5703125" style="5" bestFit="1" customWidth="1"/>
    <col min="13318" max="13318" width="17.140625" style="5" bestFit="1" customWidth="1"/>
    <col min="13319" max="13320" width="11.42578125" style="5"/>
    <col min="13321" max="13321" width="0" style="5" hidden="1" customWidth="1"/>
    <col min="13322" max="13570" width="11.42578125" style="5"/>
    <col min="13571" max="13571" width="25.140625" style="5" bestFit="1" customWidth="1"/>
    <col min="13572" max="13572" width="11.42578125" style="5"/>
    <col min="13573" max="13573" width="14.5703125" style="5" bestFit="1" customWidth="1"/>
    <col min="13574" max="13574" width="17.140625" style="5" bestFit="1" customWidth="1"/>
    <col min="13575" max="13576" width="11.42578125" style="5"/>
    <col min="13577" max="13577" width="0" style="5" hidden="1" customWidth="1"/>
    <col min="13578" max="13826" width="11.42578125" style="5"/>
    <col min="13827" max="13827" width="25.140625" style="5" bestFit="1" customWidth="1"/>
    <col min="13828" max="13828" width="11.42578125" style="5"/>
    <col min="13829" max="13829" width="14.5703125" style="5" bestFit="1" customWidth="1"/>
    <col min="13830" max="13830" width="17.140625" style="5" bestFit="1" customWidth="1"/>
    <col min="13831" max="13832" width="11.42578125" style="5"/>
    <col min="13833" max="13833" width="0" style="5" hidden="1" customWidth="1"/>
    <col min="13834" max="14082" width="11.42578125" style="5"/>
    <col min="14083" max="14083" width="25.140625" style="5" bestFit="1" customWidth="1"/>
    <col min="14084" max="14084" width="11.42578125" style="5"/>
    <col min="14085" max="14085" width="14.5703125" style="5" bestFit="1" customWidth="1"/>
    <col min="14086" max="14086" width="17.140625" style="5" bestFit="1" customWidth="1"/>
    <col min="14087" max="14088" width="11.42578125" style="5"/>
    <col min="14089" max="14089" width="0" style="5" hidden="1" customWidth="1"/>
    <col min="14090" max="14338" width="11.42578125" style="5"/>
    <col min="14339" max="14339" width="25.140625" style="5" bestFit="1" customWidth="1"/>
    <col min="14340" max="14340" width="11.42578125" style="5"/>
    <col min="14341" max="14341" width="14.5703125" style="5" bestFit="1" customWidth="1"/>
    <col min="14342" max="14342" width="17.140625" style="5" bestFit="1" customWidth="1"/>
    <col min="14343" max="14344" width="11.42578125" style="5"/>
    <col min="14345" max="14345" width="0" style="5" hidden="1" customWidth="1"/>
    <col min="14346" max="14594" width="11.42578125" style="5"/>
    <col min="14595" max="14595" width="25.140625" style="5" bestFit="1" customWidth="1"/>
    <col min="14596" max="14596" width="11.42578125" style="5"/>
    <col min="14597" max="14597" width="14.5703125" style="5" bestFit="1" customWidth="1"/>
    <col min="14598" max="14598" width="17.140625" style="5" bestFit="1" customWidth="1"/>
    <col min="14599" max="14600" width="11.42578125" style="5"/>
    <col min="14601" max="14601" width="0" style="5" hidden="1" customWidth="1"/>
    <col min="14602" max="14850" width="11.42578125" style="5"/>
    <col min="14851" max="14851" width="25.140625" style="5" bestFit="1" customWidth="1"/>
    <col min="14852" max="14852" width="11.42578125" style="5"/>
    <col min="14853" max="14853" width="14.5703125" style="5" bestFit="1" customWidth="1"/>
    <col min="14854" max="14854" width="17.140625" style="5" bestFit="1" customWidth="1"/>
    <col min="14855" max="14856" width="11.42578125" style="5"/>
    <col min="14857" max="14857" width="0" style="5" hidden="1" customWidth="1"/>
    <col min="14858" max="15106" width="11.42578125" style="5"/>
    <col min="15107" max="15107" width="25.140625" style="5" bestFit="1" customWidth="1"/>
    <col min="15108" max="15108" width="11.42578125" style="5"/>
    <col min="15109" max="15109" width="14.5703125" style="5" bestFit="1" customWidth="1"/>
    <col min="15110" max="15110" width="17.140625" style="5" bestFit="1" customWidth="1"/>
    <col min="15111" max="15112" width="11.42578125" style="5"/>
    <col min="15113" max="15113" width="0" style="5" hidden="1" customWidth="1"/>
    <col min="15114" max="15362" width="11.42578125" style="5"/>
    <col min="15363" max="15363" width="25.140625" style="5" bestFit="1" customWidth="1"/>
    <col min="15364" max="15364" width="11.42578125" style="5"/>
    <col min="15365" max="15365" width="14.5703125" style="5" bestFit="1" customWidth="1"/>
    <col min="15366" max="15366" width="17.140625" style="5" bestFit="1" customWidth="1"/>
    <col min="15367" max="15368" width="11.42578125" style="5"/>
    <col min="15369" max="15369" width="0" style="5" hidden="1" customWidth="1"/>
    <col min="15370" max="15618" width="11.42578125" style="5"/>
    <col min="15619" max="15619" width="25.140625" style="5" bestFit="1" customWidth="1"/>
    <col min="15620" max="15620" width="11.42578125" style="5"/>
    <col min="15621" max="15621" width="14.5703125" style="5" bestFit="1" customWidth="1"/>
    <col min="15622" max="15622" width="17.140625" style="5" bestFit="1" customWidth="1"/>
    <col min="15623" max="15624" width="11.42578125" style="5"/>
    <col min="15625" max="15625" width="0" style="5" hidden="1" customWidth="1"/>
    <col min="15626" max="15874" width="11.42578125" style="5"/>
    <col min="15875" max="15875" width="25.140625" style="5" bestFit="1" customWidth="1"/>
    <col min="15876" max="15876" width="11.42578125" style="5"/>
    <col min="15877" max="15877" width="14.5703125" style="5" bestFit="1" customWidth="1"/>
    <col min="15878" max="15878" width="17.140625" style="5" bestFit="1" customWidth="1"/>
    <col min="15879" max="15880" width="11.42578125" style="5"/>
    <col min="15881" max="15881" width="0" style="5" hidden="1" customWidth="1"/>
    <col min="15882" max="16130" width="11.42578125" style="5"/>
    <col min="16131" max="16131" width="25.140625" style="5" bestFit="1" customWidth="1"/>
    <col min="16132" max="16132" width="11.42578125" style="5"/>
    <col min="16133" max="16133" width="14.5703125" style="5" bestFit="1" customWidth="1"/>
    <col min="16134" max="16134" width="17.140625" style="5" bestFit="1" customWidth="1"/>
    <col min="16135" max="16136" width="11.42578125" style="5"/>
    <col min="16137" max="16137" width="0" style="5" hidden="1" customWidth="1"/>
    <col min="16138" max="16384" width="11.42578125" style="5"/>
  </cols>
  <sheetData>
    <row r="1" spans="2:9" ht="15" thickBot="1" x14ac:dyDescent="0.25"/>
    <row r="2" spans="2:9" ht="20.100000000000001" customHeight="1" x14ac:dyDescent="0.2">
      <c r="B2" s="149" t="s">
        <v>1</v>
      </c>
      <c r="C2" s="150"/>
      <c r="E2" s="8" t="s">
        <v>2</v>
      </c>
    </row>
    <row r="3" spans="2:9" ht="20.100000000000001" customHeight="1" x14ac:dyDescent="0.2">
      <c r="B3" s="9" t="s">
        <v>3</v>
      </c>
      <c r="C3" s="10">
        <v>1</v>
      </c>
      <c r="E3" s="11" t="s">
        <v>71</v>
      </c>
      <c r="F3" s="12"/>
    </row>
    <row r="4" spans="2:9" ht="20.100000000000001" customHeight="1" x14ac:dyDescent="0.2">
      <c r="B4" s="9" t="s">
        <v>4</v>
      </c>
      <c r="C4" s="10">
        <v>2</v>
      </c>
      <c r="E4" s="11" t="s">
        <v>72</v>
      </c>
      <c r="F4" s="12"/>
      <c r="G4" s="151" t="s">
        <v>5</v>
      </c>
      <c r="H4" s="152"/>
      <c r="I4" s="12"/>
    </row>
    <row r="5" spans="2:9" ht="20.100000000000001" customHeight="1" x14ac:dyDescent="0.2">
      <c r="B5" s="9" t="s">
        <v>6</v>
      </c>
      <c r="C5" s="10">
        <v>3</v>
      </c>
      <c r="E5" s="11" t="s">
        <v>73</v>
      </c>
      <c r="F5" s="12"/>
      <c r="G5" s="31" t="s">
        <v>49</v>
      </c>
      <c r="H5" s="32" t="s">
        <v>37</v>
      </c>
    </row>
    <row r="6" spans="2:9" ht="20.100000000000001" customHeight="1" x14ac:dyDescent="0.35">
      <c r="B6" s="9" t="s">
        <v>7</v>
      </c>
      <c r="C6" s="10">
        <v>4</v>
      </c>
      <c r="E6" s="11" t="s">
        <v>74</v>
      </c>
      <c r="F6" s="12"/>
      <c r="G6" s="69" t="s">
        <v>54</v>
      </c>
      <c r="H6" s="13" t="s">
        <v>38</v>
      </c>
    </row>
    <row r="7" spans="2:9" ht="20.100000000000001" customHeight="1" x14ac:dyDescent="0.2">
      <c r="B7" s="9" t="s">
        <v>9</v>
      </c>
      <c r="C7" s="10">
        <v>5</v>
      </c>
      <c r="E7" s="11" t="s">
        <v>75</v>
      </c>
      <c r="F7" s="12"/>
      <c r="G7" s="153" t="s">
        <v>59</v>
      </c>
      <c r="H7" s="154" t="s">
        <v>12</v>
      </c>
    </row>
    <row r="8" spans="2:9" ht="20.100000000000001" customHeight="1" x14ac:dyDescent="0.2">
      <c r="B8" s="9" t="s">
        <v>11</v>
      </c>
      <c r="C8" s="10">
        <v>6</v>
      </c>
      <c r="E8" s="11" t="s">
        <v>76</v>
      </c>
      <c r="F8" s="12"/>
      <c r="G8" s="153" t="s">
        <v>58</v>
      </c>
      <c r="H8" s="154" t="s">
        <v>16</v>
      </c>
    </row>
    <row r="9" spans="2:9" ht="20.100000000000001" customHeight="1" x14ac:dyDescent="0.2">
      <c r="B9" s="9" t="s">
        <v>13</v>
      </c>
      <c r="C9" s="10">
        <v>7</v>
      </c>
      <c r="E9" s="11" t="s">
        <v>77</v>
      </c>
      <c r="F9" s="12"/>
      <c r="G9" s="153" t="s">
        <v>62</v>
      </c>
      <c r="H9" s="154" t="s">
        <v>20</v>
      </c>
    </row>
    <row r="10" spans="2:9" ht="20.100000000000001" customHeight="1" x14ac:dyDescent="0.2">
      <c r="B10" s="9" t="s">
        <v>15</v>
      </c>
      <c r="C10" s="10">
        <v>8</v>
      </c>
      <c r="E10" s="11" t="s">
        <v>78</v>
      </c>
      <c r="F10" s="12"/>
      <c r="G10" s="153" t="s">
        <v>55</v>
      </c>
      <c r="H10" s="154" t="s">
        <v>24</v>
      </c>
    </row>
    <row r="11" spans="2:9" ht="20.100000000000001" customHeight="1" x14ac:dyDescent="0.2">
      <c r="B11" s="9" t="s">
        <v>17</v>
      </c>
      <c r="C11" s="10">
        <v>9</v>
      </c>
      <c r="E11" s="11" t="s">
        <v>79</v>
      </c>
      <c r="F11" s="12"/>
      <c r="G11" s="153" t="s">
        <v>56</v>
      </c>
      <c r="H11" s="154" t="s">
        <v>26</v>
      </c>
    </row>
    <row r="12" spans="2:9" ht="20.100000000000001" customHeight="1" x14ac:dyDescent="0.2">
      <c r="B12" s="9" t="s">
        <v>19</v>
      </c>
      <c r="C12" s="10">
        <v>10</v>
      </c>
      <c r="E12" s="11"/>
      <c r="F12" s="12"/>
      <c r="G12" s="155" t="s">
        <v>66</v>
      </c>
      <c r="H12" s="156" t="s">
        <v>27</v>
      </c>
    </row>
    <row r="13" spans="2:9" ht="20.100000000000001" customHeight="1" x14ac:dyDescent="0.2">
      <c r="B13" s="9" t="s">
        <v>21</v>
      </c>
      <c r="C13" s="10">
        <v>11</v>
      </c>
      <c r="E13" s="11"/>
      <c r="F13" s="12"/>
      <c r="G13" s="153" t="s">
        <v>61</v>
      </c>
      <c r="H13" s="157" t="s">
        <v>30</v>
      </c>
    </row>
    <row r="14" spans="2:9" ht="20.100000000000001" customHeight="1" x14ac:dyDescent="0.2">
      <c r="B14" s="14" t="s">
        <v>23</v>
      </c>
      <c r="C14" s="15">
        <v>12</v>
      </c>
      <c r="E14" s="11"/>
      <c r="F14" s="12"/>
      <c r="G14" s="158" t="s">
        <v>57</v>
      </c>
      <c r="H14" s="156" t="s">
        <v>32</v>
      </c>
    </row>
    <row r="15" spans="2:9" ht="20.100000000000001" customHeight="1" x14ac:dyDescent="0.2">
      <c r="E15" s="11"/>
      <c r="F15" s="12"/>
      <c r="G15" s="158" t="s">
        <v>70</v>
      </c>
      <c r="H15" s="156" t="s">
        <v>33</v>
      </c>
    </row>
    <row r="16" spans="2:9" ht="20.100000000000001" customHeight="1" x14ac:dyDescent="0.2">
      <c r="E16" s="11"/>
      <c r="F16" s="16"/>
      <c r="G16" s="159" t="s">
        <v>60</v>
      </c>
      <c r="H16" s="154" t="s">
        <v>34</v>
      </c>
    </row>
    <row r="17" spans="2:8" ht="20.100000000000001" customHeight="1" x14ac:dyDescent="0.2">
      <c r="E17" s="11"/>
      <c r="F17" s="18"/>
      <c r="G17" s="160"/>
      <c r="H17" s="161"/>
    </row>
    <row r="18" spans="2:8" ht="20.100000000000001" customHeight="1" thickBot="1" x14ac:dyDescent="0.45">
      <c r="E18" s="17"/>
      <c r="F18" s="18"/>
      <c r="G18" s="162" t="s">
        <v>54</v>
      </c>
      <c r="H18" s="161"/>
    </row>
    <row r="19" spans="2:8" ht="20.100000000000001" customHeight="1" x14ac:dyDescent="0.2">
      <c r="B19" s="19" t="s">
        <v>29</v>
      </c>
      <c r="E19" s="11"/>
      <c r="F19" s="20"/>
      <c r="G19" s="160"/>
      <c r="H19" s="161"/>
    </row>
    <row r="20" spans="2:8" ht="20.100000000000001" customHeight="1" x14ac:dyDescent="0.2">
      <c r="B20" s="27"/>
      <c r="E20" s="11"/>
      <c r="F20" s="20"/>
      <c r="G20" s="23"/>
    </row>
    <row r="21" spans="2:8" ht="20.100000000000001" customHeight="1" x14ac:dyDescent="0.2">
      <c r="B21" s="21">
        <f>DATE(An,1,1)</f>
        <v>40544</v>
      </c>
      <c r="E21" s="11"/>
      <c r="F21" s="20"/>
    </row>
    <row r="22" spans="2:8" ht="20.100000000000001" customHeight="1" x14ac:dyDescent="0.2">
      <c r="B22" s="22"/>
      <c r="E22" s="11"/>
      <c r="F22" s="20"/>
    </row>
    <row r="23" spans="2:8" ht="20.100000000000001" customHeight="1" x14ac:dyDescent="0.2">
      <c r="B23" s="21" t="e">
        <f>FLOOR(DAY(MINUTE(An/38)/2+56)&amp;"/5/"&amp;An,7)-34</f>
        <v>#VALUE!</v>
      </c>
      <c r="E23" s="11"/>
      <c r="F23" s="18"/>
    </row>
    <row r="24" spans="2:8" ht="20.100000000000001" customHeight="1" x14ac:dyDescent="0.2">
      <c r="B24" s="22" t="e">
        <f>B23+1</f>
        <v>#VALUE!</v>
      </c>
      <c r="E24" s="11"/>
      <c r="F24" s="18"/>
    </row>
    <row r="25" spans="2:8" ht="20.100000000000001" customHeight="1" x14ac:dyDescent="0.2">
      <c r="B25" s="22" t="e">
        <f>B23+39</f>
        <v>#VALUE!</v>
      </c>
      <c r="E25" s="11"/>
      <c r="F25" s="18"/>
    </row>
    <row r="26" spans="2:8" ht="20.100000000000001" customHeight="1" x14ac:dyDescent="0.2">
      <c r="B26" s="22">
        <f>DATE(An,5,8)</f>
        <v>40671</v>
      </c>
      <c r="E26" s="11"/>
      <c r="F26" s="18"/>
    </row>
    <row r="27" spans="2:8" ht="20.100000000000001" customHeight="1" x14ac:dyDescent="0.2">
      <c r="B27" s="22" t="e">
        <f>B23+49</f>
        <v>#VALUE!</v>
      </c>
      <c r="E27" s="11"/>
      <c r="F27" s="18"/>
    </row>
    <row r="28" spans="2:8" ht="20.100000000000001" customHeight="1" x14ac:dyDescent="0.2">
      <c r="B28" s="22" t="e">
        <f>B23+50</f>
        <v>#VALUE!</v>
      </c>
      <c r="E28" s="11"/>
      <c r="F28" s="18"/>
    </row>
    <row r="29" spans="2:8" ht="20.100000000000001" customHeight="1" x14ac:dyDescent="0.2">
      <c r="B29" s="22">
        <f>DATE(An,7,14)</f>
        <v>40738</v>
      </c>
      <c r="E29" s="11"/>
      <c r="F29" s="18"/>
    </row>
    <row r="30" spans="2:8" ht="20.100000000000001" customHeight="1" x14ac:dyDescent="0.2">
      <c r="B30" s="22">
        <f>DATE(An,8,15)</f>
        <v>40770</v>
      </c>
      <c r="E30" s="11"/>
      <c r="F30" s="18"/>
    </row>
    <row r="31" spans="2:8" ht="20.100000000000001" customHeight="1" x14ac:dyDescent="0.2">
      <c r="B31" s="22">
        <f>DATE(An,11,1)</f>
        <v>40848</v>
      </c>
      <c r="E31" s="11"/>
      <c r="F31" s="18"/>
    </row>
    <row r="32" spans="2:8" ht="20.100000000000001" customHeight="1" x14ac:dyDescent="0.2">
      <c r="B32" s="22">
        <f>DATE(An,11,11)</f>
        <v>40858</v>
      </c>
      <c r="E32" s="11"/>
      <c r="F32" s="18"/>
    </row>
    <row r="33" spans="2:6" ht="20.100000000000001" customHeight="1" thickBot="1" x14ac:dyDescent="0.25">
      <c r="B33" s="24">
        <f>DATE(An,12,25)</f>
        <v>40902</v>
      </c>
      <c r="E33" s="11"/>
      <c r="F33" s="18"/>
    </row>
    <row r="34" spans="2:6" ht="20.100000000000001" customHeight="1" x14ac:dyDescent="0.2">
      <c r="E34" s="25"/>
      <c r="F34" s="18"/>
    </row>
    <row r="35" spans="2:6" ht="20.100000000000001" customHeight="1" x14ac:dyDescent="0.2">
      <c r="E35" s="25"/>
      <c r="F35" s="18"/>
    </row>
    <row r="36" spans="2:6" ht="20.100000000000001" customHeight="1" x14ac:dyDescent="0.2">
      <c r="B36" s="26" t="s">
        <v>35</v>
      </c>
      <c r="F36" s="18"/>
    </row>
    <row r="37" spans="2:6" ht="20.100000000000001" customHeight="1" x14ac:dyDescent="0.2">
      <c r="B37" s="6">
        <v>2015</v>
      </c>
      <c r="E37" s="25"/>
    </row>
    <row r="38" spans="2:6" ht="20.100000000000001" customHeight="1" x14ac:dyDescent="0.2">
      <c r="B38" s="6">
        <v>2016</v>
      </c>
      <c r="E38" s="25"/>
    </row>
    <row r="39" spans="2:6" ht="20.100000000000001" customHeight="1" x14ac:dyDescent="0.2">
      <c r="B39" s="6">
        <v>2017</v>
      </c>
      <c r="E39" s="25"/>
    </row>
    <row r="40" spans="2:6" ht="20.100000000000001" customHeight="1" x14ac:dyDescent="0.2">
      <c r="B40" s="6">
        <v>2018</v>
      </c>
      <c r="E40" s="25"/>
    </row>
    <row r="41" spans="2:6" ht="20.100000000000001" customHeight="1" x14ac:dyDescent="0.2">
      <c r="B41" s="6">
        <v>2019</v>
      </c>
      <c r="E41" s="25"/>
    </row>
    <row r="42" spans="2:6" ht="20.100000000000001" customHeight="1" x14ac:dyDescent="0.2">
      <c r="B42" s="6">
        <v>2020</v>
      </c>
      <c r="D42" s="85"/>
      <c r="E42" s="25"/>
    </row>
    <row r="43" spans="2:6" ht="20.100000000000001" customHeight="1" x14ac:dyDescent="0.2">
      <c r="B43" s="6">
        <v>2021</v>
      </c>
      <c r="D43" s="85"/>
      <c r="E43" s="25"/>
    </row>
    <row r="44" spans="2:6" ht="20.100000000000001" customHeight="1" x14ac:dyDescent="0.2">
      <c r="B44" s="6">
        <v>2022</v>
      </c>
      <c r="D44" s="85"/>
      <c r="E44" s="25"/>
    </row>
    <row r="45" spans="2:6" ht="20.100000000000001" customHeight="1" x14ac:dyDescent="0.2">
      <c r="B45" s="6">
        <v>2023</v>
      </c>
      <c r="D45" s="85"/>
      <c r="E45" s="25"/>
    </row>
    <row r="46" spans="2:6" ht="20.100000000000001" customHeight="1" x14ac:dyDescent="0.2">
      <c r="B46" s="6">
        <v>2024</v>
      </c>
      <c r="D46" s="85"/>
      <c r="E46" s="25"/>
    </row>
    <row r="47" spans="2:6" ht="20.100000000000001" customHeight="1" x14ac:dyDescent="0.2">
      <c r="B47" s="6">
        <v>2025</v>
      </c>
      <c r="D47" s="85"/>
      <c r="E47" s="25"/>
    </row>
    <row r="48" spans="2:6" ht="20.100000000000001" customHeight="1" x14ac:dyDescent="0.2">
      <c r="B48" s="6">
        <v>2026</v>
      </c>
      <c r="D48" s="85"/>
      <c r="E48" s="25"/>
    </row>
    <row r="49" spans="2:6" ht="20.100000000000001" customHeight="1" x14ac:dyDescent="0.2">
      <c r="B49" s="6">
        <v>2027</v>
      </c>
      <c r="D49" s="85"/>
      <c r="E49" s="27"/>
    </row>
    <row r="50" spans="2:6" ht="20.100000000000001" customHeight="1" x14ac:dyDescent="0.2">
      <c r="B50" s="6">
        <v>2028</v>
      </c>
      <c r="D50" s="85"/>
      <c r="E50" s="25"/>
    </row>
    <row r="51" spans="2:6" ht="20.100000000000001" customHeight="1" x14ac:dyDescent="0.2">
      <c r="B51" s="6">
        <v>2029</v>
      </c>
      <c r="D51" s="85"/>
      <c r="E51" s="25"/>
    </row>
    <row r="52" spans="2:6" ht="20.100000000000001" customHeight="1" x14ac:dyDescent="0.2">
      <c r="B52" s="6">
        <v>2030</v>
      </c>
      <c r="E52" s="25"/>
    </row>
    <row r="53" spans="2:6" ht="20.100000000000001" customHeight="1" x14ac:dyDescent="0.2">
      <c r="E53" s="25"/>
    </row>
    <row r="54" spans="2:6" ht="20.100000000000001" customHeight="1" x14ac:dyDescent="0.2">
      <c r="E54" s="25"/>
    </row>
    <row r="55" spans="2:6" ht="20.100000000000001" customHeight="1" x14ac:dyDescent="0.2">
      <c r="E55" s="25"/>
    </row>
    <row r="56" spans="2:6" ht="20.100000000000001" customHeight="1" x14ac:dyDescent="0.2">
      <c r="E56" s="25"/>
    </row>
    <row r="57" spans="2:6" ht="20.100000000000001" customHeight="1" x14ac:dyDescent="0.2">
      <c r="E57" s="25"/>
    </row>
    <row r="58" spans="2:6" ht="20.100000000000001" customHeight="1" thickBot="1" x14ac:dyDescent="0.25">
      <c r="D58" s="12"/>
      <c r="E58" s="25"/>
      <c r="F58" s="59"/>
    </row>
    <row r="59" spans="2:6" ht="20.100000000000001" customHeight="1" thickTop="1" x14ac:dyDescent="0.2">
      <c r="D59" s="10"/>
      <c r="E59" s="60" t="s">
        <v>8</v>
      </c>
      <c r="F59" s="59"/>
    </row>
    <row r="60" spans="2:6" ht="20.100000000000001" customHeight="1" x14ac:dyDescent="0.2">
      <c r="D60" s="10"/>
      <c r="E60" s="61" t="s">
        <v>10</v>
      </c>
      <c r="F60" s="59"/>
    </row>
    <row r="61" spans="2:6" ht="20.100000000000001" customHeight="1" x14ac:dyDescent="0.2">
      <c r="D61" s="10"/>
      <c r="E61" s="61" t="s">
        <v>14</v>
      </c>
      <c r="F61" s="59"/>
    </row>
    <row r="62" spans="2:6" ht="20.100000000000001" customHeight="1" x14ac:dyDescent="0.2">
      <c r="D62" s="10"/>
      <c r="E62" s="61" t="s">
        <v>18</v>
      </c>
      <c r="F62" s="59"/>
    </row>
    <row r="63" spans="2:6" ht="20.100000000000001" customHeight="1" x14ac:dyDescent="0.2">
      <c r="D63" s="10"/>
      <c r="E63" s="61" t="s">
        <v>22</v>
      </c>
      <c r="F63" s="59"/>
    </row>
    <row r="64" spans="2:6" ht="20.100000000000001" customHeight="1" x14ac:dyDescent="0.2">
      <c r="D64" s="10"/>
      <c r="E64" s="61" t="s">
        <v>25</v>
      </c>
      <c r="F64" s="59"/>
    </row>
    <row r="65" spans="4:6" ht="20.100000000000001" customHeight="1" x14ac:dyDescent="0.2">
      <c r="D65" s="10"/>
      <c r="E65" s="61" t="s">
        <v>27</v>
      </c>
      <c r="F65" s="59"/>
    </row>
    <row r="66" spans="4:6" ht="20.100000000000001" customHeight="1" x14ac:dyDescent="0.2">
      <c r="D66" s="10"/>
      <c r="E66" s="61" t="s">
        <v>28</v>
      </c>
      <c r="F66" s="59"/>
    </row>
    <row r="67" spans="4:6" ht="20.100000000000001" customHeight="1" x14ac:dyDescent="0.2">
      <c r="D67" s="10"/>
      <c r="E67" s="61" t="s">
        <v>31</v>
      </c>
      <c r="F67" s="59"/>
    </row>
    <row r="68" spans="4:6" ht="20.100000000000001" customHeight="1" x14ac:dyDescent="0.2">
      <c r="D68" s="10"/>
      <c r="E68" s="61" t="s">
        <v>53</v>
      </c>
      <c r="F68" s="59"/>
    </row>
    <row r="69" spans="4:6" ht="20.100000000000001" customHeight="1" x14ac:dyDescent="0.2">
      <c r="D69" s="10"/>
      <c r="E69" s="61" t="s">
        <v>36</v>
      </c>
      <c r="F69" s="59"/>
    </row>
    <row r="70" spans="4:6" ht="15" x14ac:dyDescent="0.2">
      <c r="D70" s="12"/>
      <c r="E70" s="61" t="s">
        <v>67</v>
      </c>
    </row>
    <row r="71" spans="4:6" x14ac:dyDescent="0.2">
      <c r="E71" s="62"/>
    </row>
  </sheetData>
  <mergeCells count="2">
    <mergeCell ref="B2:C2"/>
    <mergeCell ref="G4:H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Avril</vt:lpstr>
      <vt:lpstr>Feuil3</vt:lpstr>
      <vt:lpstr>Données</vt:lpstr>
      <vt:lpstr>date</vt:lpstr>
      <vt:lpstr>F</vt:lpstr>
      <vt:lpstr>Personnels</vt:lpstr>
      <vt:lpstr>Feuil3!Zone_d_impression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CommentCaMarche.net</dc:creator>
  <cp:lastModifiedBy>Vo, Francis</cp:lastModifiedBy>
  <cp:lastPrinted>2015-04-07T16:15:43Z</cp:lastPrinted>
  <dcterms:created xsi:type="dcterms:W3CDTF">2009-06-26T07:17:42Z</dcterms:created>
  <dcterms:modified xsi:type="dcterms:W3CDTF">2015-04-07T20:58:33Z</dcterms:modified>
</cp:coreProperties>
</file>