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100" yWindow="285" windowWidth="12510" windowHeight="7665"/>
  </bookViews>
  <sheets>
    <sheet name="2014" sheetId="4" r:id="rId1"/>
    <sheet name="Code clients" sheetId="5" r:id="rId2"/>
    <sheet name="Analyse Client" sheetId="6" r:id="rId3"/>
    <sheet name="Feuil2" sheetId="2" r:id="rId4"/>
    <sheet name="Feuil3" sheetId="3" r:id="rId5"/>
  </sheets>
  <definedNames>
    <definedName name="_xlnm._FilterDatabase" localSheetId="0" hidden="1">'2014'!$A$6:$K$131</definedName>
  </definedNames>
  <calcPr calcId="125725"/>
</workbook>
</file>

<file path=xl/calcChain.xml><?xml version="1.0" encoding="utf-8"?>
<calcChain xmlns="http://schemas.openxmlformats.org/spreadsheetml/2006/main">
  <c r="E8" i="4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34"/>
  <c r="F34" s="1"/>
  <c r="E35"/>
  <c r="F35" s="1"/>
  <c r="E36"/>
  <c r="F36" s="1"/>
  <c r="E37"/>
  <c r="F37" s="1"/>
  <c r="E38"/>
  <c r="F38" s="1"/>
  <c r="E39"/>
  <c r="F39" s="1"/>
  <c r="E40"/>
  <c r="F40" s="1"/>
  <c r="E41"/>
  <c r="F41" s="1"/>
  <c r="E42"/>
  <c r="F42" s="1"/>
  <c r="E43"/>
  <c r="F43" s="1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E99"/>
  <c r="F99" s="1"/>
  <c r="E100"/>
  <c r="F100" s="1"/>
  <c r="E101"/>
  <c r="F101" s="1"/>
  <c r="E102"/>
  <c r="F102" s="1"/>
  <c r="E103"/>
  <c r="F103" s="1"/>
  <c r="E104"/>
  <c r="F104" s="1"/>
  <c r="E105"/>
  <c r="F105" s="1"/>
  <c r="E106"/>
  <c r="F106" s="1"/>
  <c r="E107"/>
  <c r="F107" s="1"/>
  <c r="E108"/>
  <c r="F108" s="1"/>
  <c r="E109"/>
  <c r="F109" s="1"/>
  <c r="E110"/>
  <c r="F110" s="1"/>
  <c r="E111"/>
  <c r="F111" s="1"/>
  <c r="E112"/>
  <c r="F112" s="1"/>
  <c r="E113"/>
  <c r="F113" s="1"/>
  <c r="E114"/>
  <c r="F114" s="1"/>
  <c r="E115"/>
  <c r="F115" s="1"/>
  <c r="E116"/>
  <c r="F116" s="1"/>
  <c r="E117"/>
  <c r="F117" s="1"/>
  <c r="E118"/>
  <c r="F118" s="1"/>
  <c r="E119"/>
  <c r="F119" s="1"/>
  <c r="E120"/>
  <c r="F120" s="1"/>
  <c r="E121"/>
  <c r="F121" s="1"/>
  <c r="E122"/>
  <c r="F122" s="1"/>
  <c r="E123"/>
  <c r="F123" s="1"/>
  <c r="E124"/>
  <c r="F124" s="1"/>
  <c r="E125"/>
  <c r="F125" s="1"/>
  <c r="E126"/>
  <c r="F126" s="1"/>
  <c r="E127"/>
  <c r="F127" s="1"/>
  <c r="E128"/>
  <c r="F128" s="1"/>
  <c r="E129"/>
  <c r="F129" s="1"/>
  <c r="E130"/>
  <c r="F130" s="1"/>
  <c r="E131"/>
  <c r="F131" s="1"/>
  <c r="E7"/>
  <c r="F7" s="1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7"/>
  <c r="D133"/>
  <c r="C5" i="6" l="1"/>
</calcChain>
</file>

<file path=xl/sharedStrings.xml><?xml version="1.0" encoding="utf-8"?>
<sst xmlns="http://schemas.openxmlformats.org/spreadsheetml/2006/main" count="458" uniqueCount="301">
  <si>
    <t xml:space="preserve">Date </t>
  </si>
  <si>
    <t>n°de facture</t>
  </si>
  <si>
    <t>client</t>
  </si>
  <si>
    <t>montant TTC</t>
  </si>
  <si>
    <t>montant ht</t>
  </si>
  <si>
    <t>Stratevent</t>
  </si>
  <si>
    <t>date</t>
  </si>
  <si>
    <t>mode de règlement</t>
  </si>
  <si>
    <t>numéro</t>
  </si>
  <si>
    <t>Reglement</t>
  </si>
  <si>
    <t>TAOS</t>
  </si>
  <si>
    <t>CBR</t>
  </si>
  <si>
    <t>cheque</t>
  </si>
  <si>
    <t>virement</t>
  </si>
  <si>
    <t>CHEQUE</t>
  </si>
  <si>
    <t>FACTURIER 2014</t>
  </si>
  <si>
    <t>2014JAN01</t>
  </si>
  <si>
    <t>ENVENT 4U BATUC 08-01</t>
  </si>
  <si>
    <t xml:space="preserve">février </t>
  </si>
  <si>
    <t>2014JAN02</t>
  </si>
  <si>
    <t>TI SING STUDIO 04-01</t>
  </si>
  <si>
    <t>2014JAN03</t>
  </si>
  <si>
    <t>TI BATUC 15-01</t>
  </si>
  <si>
    <t>2014JAN04</t>
  </si>
  <si>
    <t>2014JAN05</t>
  </si>
  <si>
    <t>LGB BATUC 08-01</t>
  </si>
  <si>
    <t>2014JAN06</t>
  </si>
  <si>
    <t>PE BATUC 09-01</t>
  </si>
  <si>
    <t>2014JAN07</t>
  </si>
  <si>
    <t>PE LIP DUB 20-01</t>
  </si>
  <si>
    <t>2014JAN08</t>
  </si>
  <si>
    <t>CASTORAMA BATUC 23-01</t>
  </si>
  <si>
    <t>2014JAN09</t>
  </si>
  <si>
    <t>TAOS BATUC 18-01</t>
  </si>
  <si>
    <t>2014JAN10</t>
  </si>
  <si>
    <t>MAD HAKA 17-01</t>
  </si>
  <si>
    <t>2014JAN11</t>
  </si>
  <si>
    <t>MAD HAKA 22-01</t>
  </si>
  <si>
    <t>2014JAN12</t>
  </si>
  <si>
    <t>TAOS BATUC 23-01</t>
  </si>
  <si>
    <t>2014JANV13</t>
  </si>
  <si>
    <t>EDIFIABATUC 24-01</t>
  </si>
  <si>
    <t>TI DANCE LIKE MICKAEL/ AFRO 17-01</t>
  </si>
  <si>
    <t>2014JANV14</t>
  </si>
  <si>
    <t>PARTNER HAKA (x2)29&amp;30-01</t>
  </si>
  <si>
    <t>2014JANV15</t>
  </si>
  <si>
    <t>EDIFIA HAKA Klésia 30-01</t>
  </si>
  <si>
    <t>2014JANV16</t>
  </si>
  <si>
    <t>ALTERN'ACTIV COURS Pc. 28&amp;31-01</t>
  </si>
  <si>
    <t>2014FEV01</t>
  </si>
  <si>
    <t>LUDIMUS BATUC SACEM 6-02</t>
  </si>
  <si>
    <t>2014FEV02</t>
  </si>
  <si>
    <t>LGB HAKA 08-02</t>
  </si>
  <si>
    <t>2014FEV03</t>
  </si>
  <si>
    <t>TI BATUCRIVER S KING  18-02</t>
  </si>
  <si>
    <t>2014FEV04</t>
  </si>
  <si>
    <t>POINT P DMO 25-02</t>
  </si>
  <si>
    <t>2014MAR01</t>
  </si>
  <si>
    <t>LUDIMAS BATUC 04-03</t>
  </si>
  <si>
    <t>2014MAR02</t>
  </si>
  <si>
    <t>JAMAIS VU TAP TAP 20-03</t>
  </si>
  <si>
    <t>2014MAR03</t>
  </si>
  <si>
    <t>PE BATUC VUITTON 10-03</t>
  </si>
  <si>
    <t>2014MAR04</t>
  </si>
  <si>
    <t>TAOS HAKA 14-03</t>
  </si>
  <si>
    <t>2014MAR05</t>
  </si>
  <si>
    <t>TAOS BATUC 18-03</t>
  </si>
  <si>
    <t>2014MAR06</t>
  </si>
  <si>
    <t>MAD HAKA 14-03</t>
  </si>
  <si>
    <t>2014MAR07</t>
  </si>
  <si>
    <t>IGS CFA TAP TAP 27-03</t>
  </si>
  <si>
    <t>2014MAR08</t>
  </si>
  <si>
    <t>PE MOVIE CLIP MAKER 25-03</t>
  </si>
  <si>
    <t>2014MAR09</t>
  </si>
  <si>
    <t>TI AFRO 28-03</t>
  </si>
  <si>
    <t>2014AVR01</t>
  </si>
  <si>
    <t>JAMAIS VU TAP TAP RENNES</t>
  </si>
  <si>
    <t>2014AVR02</t>
  </si>
  <si>
    <t>TI BATUX DU 04/04</t>
  </si>
  <si>
    <t>2014AVR03</t>
  </si>
  <si>
    <t>PE HAKA MONTAUBAN 11-04</t>
  </si>
  <si>
    <t>05/04/2014</t>
  </si>
  <si>
    <t>2014AVR04</t>
  </si>
  <si>
    <t>EDI BATUC HAKA 23-24 - 04</t>
  </si>
  <si>
    <t>29/04/2014</t>
  </si>
  <si>
    <t>2014AVR05</t>
  </si>
  <si>
    <t>TAOS BATUC 29-04</t>
  </si>
  <si>
    <t>2014AVR06</t>
  </si>
  <si>
    <t>TAOS HAKA 9-04</t>
  </si>
  <si>
    <t>2014AVR07</t>
  </si>
  <si>
    <t>TI AFRO 29-04</t>
  </si>
  <si>
    <t>2014AVR08</t>
  </si>
  <si>
    <t>PE MOVIE CLIP28-04</t>
  </si>
  <si>
    <t>2014AVR09</t>
  </si>
  <si>
    <t>MAD STREET 15-04</t>
  </si>
  <si>
    <t>2014AVR10</t>
  </si>
  <si>
    <t>MAD OPEROCK 8-04</t>
  </si>
  <si>
    <t>2014AVR11</t>
  </si>
  <si>
    <t>MAD BATUC 17-04</t>
  </si>
  <si>
    <t>2014MAI01</t>
  </si>
  <si>
    <t>23/05/2014</t>
  </si>
  <si>
    <t>2014MAI02</t>
  </si>
  <si>
    <t>EDIFIA BATUC HAKA 22-23/05</t>
  </si>
  <si>
    <t>22/05/2014</t>
  </si>
  <si>
    <t>2014MAI03</t>
  </si>
  <si>
    <t>STRATEVENT BATUC 22-05</t>
  </si>
  <si>
    <t>2014MAI04</t>
  </si>
  <si>
    <t>TI TEAM PERCUS</t>
  </si>
  <si>
    <t>26/05/2014</t>
  </si>
  <si>
    <t>2014MAI05</t>
  </si>
  <si>
    <t>BEA BATUC 21-05</t>
  </si>
  <si>
    <t>2014MAI06</t>
  </si>
  <si>
    <t>AUCHAN BATUC 26-05</t>
  </si>
  <si>
    <t>2014JUIN01</t>
  </si>
  <si>
    <t>30/06/2014</t>
  </si>
  <si>
    <t>PE HAKA 02-06</t>
  </si>
  <si>
    <t>2014JUIN02</t>
  </si>
  <si>
    <t>EDIFIA BATUC / HAKA 3-4/06</t>
  </si>
  <si>
    <t>2014JUIN03</t>
  </si>
  <si>
    <t>LUDIMUS HAKA</t>
  </si>
  <si>
    <t>2014JUIN04</t>
  </si>
  <si>
    <t>MCO</t>
  </si>
  <si>
    <t>2014JUIN05</t>
  </si>
  <si>
    <t>TI SING STUDIO 11-06</t>
  </si>
  <si>
    <t>2014JUIN06</t>
  </si>
  <si>
    <t>OPTIMUM BATUC 12-06</t>
  </si>
  <si>
    <t>2014JUIN07</t>
  </si>
  <si>
    <t>TI LIP DUB</t>
  </si>
  <si>
    <t>2014JUIN08</t>
  </si>
  <si>
    <t>PE HAKA 17-06</t>
  </si>
  <si>
    <t>2014JUIN09</t>
  </si>
  <si>
    <t>LGB HAKA 19-06</t>
  </si>
  <si>
    <t>2014JUIN10</t>
  </si>
  <si>
    <t>LGB BATUC 20-06</t>
  </si>
  <si>
    <t>2014JUIN11</t>
  </si>
  <si>
    <t>PE HAKA</t>
  </si>
  <si>
    <t>2014JUIN12</t>
  </si>
  <si>
    <t>PE BATUC 25-06</t>
  </si>
  <si>
    <t>2014JUIN13</t>
  </si>
  <si>
    <t>TI KARAOKE 25-06</t>
  </si>
  <si>
    <t>2014JUIN14</t>
  </si>
  <si>
    <t>M.LOYAL BATUC 26-06</t>
  </si>
  <si>
    <t>2014JUIN15</t>
  </si>
  <si>
    <t>PE BATUC 27-06</t>
  </si>
  <si>
    <t>2014JUIN16</t>
  </si>
  <si>
    <t>MOVIDA TAP TAP 24-06 SOLDE</t>
  </si>
  <si>
    <t xml:space="preserve">2014JUIN18 </t>
  </si>
  <si>
    <t>MAD OPEROCK 3-06</t>
  </si>
  <si>
    <t>2014JUIN19</t>
  </si>
  <si>
    <t>MAD BATUC 03-06</t>
  </si>
  <si>
    <t>2014JUIN20</t>
  </si>
  <si>
    <t>TAOS BATUC 19-06</t>
  </si>
  <si>
    <t>2014JUIN21</t>
  </si>
  <si>
    <t>TAOS PULSE AND VOICE 26-06</t>
  </si>
  <si>
    <t>ACOMPTE MOVIDA</t>
  </si>
  <si>
    <t>04/06/2014</t>
  </si>
  <si>
    <t>2014JUIN01-AC</t>
  </si>
  <si>
    <t>MCI BATUC 28-08</t>
  </si>
  <si>
    <t xml:space="preserve">virement </t>
  </si>
  <si>
    <t>07/07/2014</t>
  </si>
  <si>
    <t>2014JUIL01</t>
  </si>
  <si>
    <t>MAD LIP DUB 03-07-2014</t>
  </si>
  <si>
    <t>2014JUIL02</t>
  </si>
  <si>
    <t>MAD BATUC 01-07</t>
  </si>
  <si>
    <t>2014JUIL03</t>
  </si>
  <si>
    <t>PE BATUC</t>
  </si>
  <si>
    <t>10/07/2014</t>
  </si>
  <si>
    <t>2014JUIL04</t>
  </si>
  <si>
    <t>BEA BATUC 02-07</t>
  </si>
  <si>
    <t>2014JUIL05</t>
  </si>
  <si>
    <t>PE SYMPHO 03-07</t>
  </si>
  <si>
    <t>16/07/2014</t>
  </si>
  <si>
    <t>2014JUIL06</t>
  </si>
  <si>
    <t>PE HAKA 16-07</t>
  </si>
  <si>
    <t>11/08/2014</t>
  </si>
  <si>
    <t>2014AOUT01</t>
  </si>
  <si>
    <t>HISI CALYPSO</t>
  </si>
  <si>
    <t>2014AOUT02</t>
  </si>
  <si>
    <t>03/09/2014</t>
  </si>
  <si>
    <t>BULLE D AIR 29-08-</t>
  </si>
  <si>
    <t>2014SEPT01</t>
  </si>
  <si>
    <t>SAEND DIESEL 06-09</t>
  </si>
  <si>
    <t>2014SEPT02</t>
  </si>
  <si>
    <t>GECIDF CALYPSO 05-09</t>
  </si>
  <si>
    <t>2014SEPT03</t>
  </si>
  <si>
    <t>PE HAKA CERTIS 02-09</t>
  </si>
  <si>
    <t>2014SEPT05</t>
  </si>
  <si>
    <t>TAOS BATUC 15-09</t>
  </si>
  <si>
    <t>2014SEPT06</t>
  </si>
  <si>
    <t>SANBAO BATUC 23-09</t>
  </si>
  <si>
    <t>TAOS JEEP URBAN 22-25-09-14</t>
  </si>
  <si>
    <t>2014SEPT07</t>
  </si>
  <si>
    <t>OPTIMUM SYMPHO 23-09</t>
  </si>
  <si>
    <t>2014SEPT08</t>
  </si>
  <si>
    <t>LUDIMUS BATUC 24-09</t>
  </si>
  <si>
    <t>2014SEPT09</t>
  </si>
  <si>
    <t>BULLE D AIR 26-09</t>
  </si>
  <si>
    <t>2014SEPT10</t>
  </si>
  <si>
    <t>MAD HAKA 26-27-09</t>
  </si>
  <si>
    <t>2014SEPT11</t>
  </si>
  <si>
    <t>PE MUSICLIP NIELSEN</t>
  </si>
  <si>
    <t>2014SEPT12</t>
  </si>
  <si>
    <t>PE CHORUS TEAM</t>
  </si>
  <si>
    <t>2014SEPT13</t>
  </si>
  <si>
    <t>PE BATUC 25-09</t>
  </si>
  <si>
    <t>2014SEPT14</t>
  </si>
  <si>
    <t>LUDIMUS HAKA 25-09</t>
  </si>
  <si>
    <t>2014JUIL07</t>
  </si>
  <si>
    <t>TAOS ?</t>
  </si>
  <si>
    <t>2014OCT02</t>
  </si>
  <si>
    <t>2014OCT03</t>
  </si>
  <si>
    <t>TI STREET 03-09</t>
  </si>
  <si>
    <t>2014OCT04</t>
  </si>
  <si>
    <t>OSE TAP TAP 04-09</t>
  </si>
  <si>
    <t>2014OCT05</t>
  </si>
  <si>
    <t>2014OCT06</t>
  </si>
  <si>
    <t>BEA BATUC 14-10</t>
  </si>
  <si>
    <t>2014OCT07</t>
  </si>
  <si>
    <t>BULLE D AIR BATUC 17-10</t>
  </si>
  <si>
    <t>OPTIMUM CALYPSO 14-10</t>
  </si>
  <si>
    <t>2014OCT08</t>
  </si>
  <si>
    <t>PE HAKA 17-10</t>
  </si>
  <si>
    <t>2014OCT09</t>
  </si>
  <si>
    <t>PE HAKA 21-10</t>
  </si>
  <si>
    <t>2014OCT10</t>
  </si>
  <si>
    <t>TI SHOW DANCE 23-10</t>
  </si>
  <si>
    <t>2014OCT11</t>
  </si>
  <si>
    <t>MAD 2,6 ET 16 OCT</t>
  </si>
  <si>
    <t>à vérifier</t>
  </si>
  <si>
    <t xml:space="preserve">à vérifier </t>
  </si>
  <si>
    <t>2014NOV01</t>
  </si>
  <si>
    <t>TAOS CHORUS 14 NOV</t>
  </si>
  <si>
    <t>2014NOV02</t>
  </si>
  <si>
    <t>TAOS SAMBA TEAM 20 NOV</t>
  </si>
  <si>
    <t>2014NOV04</t>
  </si>
  <si>
    <t>STRATEVENT BATUC 04 NOV</t>
  </si>
  <si>
    <t>2014NOV05</t>
  </si>
  <si>
    <t>EVERSIDE BATUC 20 NOV</t>
  </si>
  <si>
    <t>?</t>
  </si>
  <si>
    <t>2014NOV06</t>
  </si>
  <si>
    <t>CBR BATUC 25 NOV</t>
  </si>
  <si>
    <t>2014NOV07</t>
  </si>
  <si>
    <t>2014DC01</t>
  </si>
  <si>
    <t>TAOS URBAN STREET</t>
  </si>
  <si>
    <t>2014DEC03</t>
  </si>
  <si>
    <t>TAOS SAMBA BAND</t>
  </si>
  <si>
    <t>2014DEC04</t>
  </si>
  <si>
    <t>2014DEC05</t>
  </si>
  <si>
    <t>OPTIMUM BATUC</t>
  </si>
  <si>
    <t>2014DEC06</t>
  </si>
  <si>
    <t>CAISSE DES DEPOTS</t>
  </si>
  <si>
    <t>2014DEC07</t>
  </si>
  <si>
    <t>LA POSTE</t>
  </si>
  <si>
    <t>2014DEC08</t>
  </si>
  <si>
    <t>FORS</t>
  </si>
  <si>
    <t>2014DEC09</t>
  </si>
  <si>
    <t>EDIFIA</t>
  </si>
  <si>
    <t>2014DEC10</t>
  </si>
  <si>
    <t>STRATEVENT BATUC</t>
  </si>
  <si>
    <t>2014DEC11</t>
  </si>
  <si>
    <t>TI SHOW DANCE</t>
  </si>
  <si>
    <t>2014DEC12</t>
  </si>
  <si>
    <t>EVERSIDE</t>
  </si>
  <si>
    <t>2014DEC13</t>
  </si>
  <si>
    <t>TI DJEMBE</t>
  </si>
  <si>
    <t>2014DEC14</t>
  </si>
  <si>
    <t>LUDIMUS BATUC</t>
  </si>
  <si>
    <t>2014DEC15</t>
  </si>
  <si>
    <t>2014DEC16</t>
  </si>
  <si>
    <t>MME CARROY COMITE DES FETES</t>
  </si>
  <si>
    <t>2014OCT14</t>
  </si>
  <si>
    <t>OSE</t>
  </si>
  <si>
    <t>16/12/</t>
  </si>
  <si>
    <t>virement de 840 e</t>
  </si>
  <si>
    <t xml:space="preserve">MAD </t>
  </si>
  <si>
    <t>Prix HT = Prix TTC / (Taxe + 1)</t>
  </si>
  <si>
    <t>Prix TTC = Prix HT * (Taxe + 1)</t>
  </si>
  <si>
    <t>BEA</t>
  </si>
  <si>
    <t>Agence</t>
  </si>
  <si>
    <t>PE</t>
  </si>
  <si>
    <t>TI</t>
  </si>
  <si>
    <t>LUDIMUS</t>
  </si>
  <si>
    <t>OPTIMUM</t>
  </si>
  <si>
    <t>MAD</t>
  </si>
  <si>
    <t>IGS</t>
  </si>
  <si>
    <t>CLIENT DIRECT</t>
  </si>
  <si>
    <t>CASTORAMA</t>
  </si>
  <si>
    <t>AUCHAN</t>
  </si>
  <si>
    <t>LGB</t>
  </si>
  <si>
    <t>ALTERN' ACTION</t>
  </si>
  <si>
    <t>JAMAIS VU</t>
  </si>
  <si>
    <t>MOVIDA</t>
  </si>
  <si>
    <t>BULLE D'AIR</t>
  </si>
  <si>
    <t>N° de Client</t>
  </si>
  <si>
    <t>??</t>
  </si>
  <si>
    <t>Total</t>
  </si>
  <si>
    <t>Code Client</t>
  </si>
  <si>
    <t>LORS DE MOT COMPOSE LA FORMULE NE MARCHE PAS</t>
  </si>
  <si>
    <t>RECHERCHE v avec feuille Code Clients</t>
  </si>
  <si>
    <t>dans C5 je souhaite avoir la somme des montants TTC du mois par clients</t>
  </si>
  <si>
    <t>clients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</si>
</sst>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trike/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/>
    <xf numFmtId="0" fontId="3" fillId="0" borderId="0" xfId="0" applyFont="1"/>
    <xf numFmtId="164" fontId="3" fillId="0" borderId="0" xfId="0" applyNumberFormat="1" applyFont="1"/>
    <xf numFmtId="0" fontId="10" fillId="0" borderId="0" xfId="0" applyFont="1"/>
    <xf numFmtId="9" fontId="0" fillId="0" borderId="0" xfId="0" applyNumberFormat="1"/>
    <xf numFmtId="0" fontId="0" fillId="0" borderId="4" xfId="0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Border="1"/>
    <xf numFmtId="0" fontId="0" fillId="0" borderId="6" xfId="0" applyFill="1" applyBorder="1"/>
    <xf numFmtId="17" fontId="0" fillId="0" borderId="4" xfId="0" applyNumberFormat="1" applyBorder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9" fontId="1" fillId="2" borderId="10" xfId="0" applyNumberFormat="1" applyFont="1" applyFill="1" applyBorder="1"/>
    <xf numFmtId="0" fontId="1" fillId="0" borderId="11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14" fontId="3" fillId="0" borderId="4" xfId="0" applyNumberFormat="1" applyFont="1" applyBorder="1"/>
    <xf numFmtId="0" fontId="3" fillId="0" borderId="4" xfId="0" applyFont="1" applyBorder="1"/>
    <xf numFmtId="164" fontId="3" fillId="0" borderId="4" xfId="0" applyNumberFormat="1" applyFont="1" applyBorder="1"/>
    <xf numFmtId="16" fontId="3" fillId="0" borderId="4" xfId="0" applyNumberFormat="1" applyFont="1" applyBorder="1"/>
    <xf numFmtId="14" fontId="6" fillId="0" borderId="4" xfId="0" applyNumberFormat="1" applyFont="1" applyBorder="1"/>
    <xf numFmtId="0" fontId="6" fillId="0" borderId="4" xfId="0" applyFont="1" applyBorder="1"/>
    <xf numFmtId="14" fontId="0" fillId="0" borderId="4" xfId="0" applyNumberFormat="1" applyBorder="1"/>
    <xf numFmtId="49" fontId="6" fillId="0" borderId="4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right"/>
    </xf>
    <xf numFmtId="49" fontId="0" fillId="0" borderId="4" xfId="0" applyNumberFormat="1" applyBorder="1" applyAlignment="1">
      <alignment horizontal="right"/>
    </xf>
    <xf numFmtId="49" fontId="3" fillId="0" borderId="4" xfId="0" applyNumberFormat="1" applyFont="1" applyBorder="1"/>
    <xf numFmtId="49" fontId="0" fillId="0" borderId="4" xfId="0" applyNumberFormat="1" applyBorder="1"/>
    <xf numFmtId="49" fontId="7" fillId="0" borderId="4" xfId="0" applyNumberFormat="1" applyFont="1" applyBorder="1"/>
    <xf numFmtId="0" fontId="7" fillId="0" borderId="4" xfId="0" applyFont="1" applyBorder="1"/>
    <xf numFmtId="49" fontId="4" fillId="0" borderId="4" xfId="0" applyNumberFormat="1" applyFont="1" applyBorder="1"/>
    <xf numFmtId="0" fontId="4" fillId="0" borderId="4" xfId="0" applyFont="1" applyBorder="1"/>
    <xf numFmtId="14" fontId="9" fillId="0" borderId="4" xfId="0" applyNumberFormat="1" applyFont="1" applyBorder="1"/>
    <xf numFmtId="0" fontId="9" fillId="0" borderId="4" xfId="0" applyFont="1" applyBorder="1"/>
    <xf numFmtId="0" fontId="5" fillId="0" borderId="4" xfId="0" applyFont="1" applyBorder="1"/>
    <xf numFmtId="14" fontId="8" fillId="0" borderId="4" xfId="0" applyNumberFormat="1" applyFont="1" applyBorder="1"/>
    <xf numFmtId="0" fontId="8" fillId="0" borderId="4" xfId="0" applyFont="1" applyBorder="1"/>
    <xf numFmtId="0" fontId="0" fillId="3" borderId="0" xfId="0" applyFill="1"/>
    <xf numFmtId="0" fontId="1" fillId="3" borderId="12" xfId="0" applyFont="1" applyFill="1" applyBorder="1"/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N133"/>
  <sheetViews>
    <sheetView tabSelected="1" workbookViewId="0">
      <selection activeCell="J2" sqref="J2"/>
    </sheetView>
  </sheetViews>
  <sheetFormatPr baseColWidth="10" defaultRowHeight="15"/>
  <cols>
    <col min="1" max="1" width="11.28515625" bestFit="1" customWidth="1"/>
    <col min="2" max="2" width="17.28515625" bestFit="1" customWidth="1"/>
    <col min="3" max="3" width="33.140625" bestFit="1" customWidth="1"/>
    <col min="5" max="5" width="9.42578125" bestFit="1" customWidth="1"/>
    <col min="10" max="10" width="11.42578125" style="44"/>
  </cols>
  <sheetData>
    <row r="1" spans="1:14">
      <c r="A1" s="4" t="s">
        <v>275</v>
      </c>
    </row>
    <row r="2" spans="1:14">
      <c r="A2" s="4" t="s">
        <v>276</v>
      </c>
      <c r="J2" s="44" t="s">
        <v>298</v>
      </c>
      <c r="N2" s="3"/>
    </row>
    <row r="3" spans="1:14">
      <c r="F3" s="5"/>
      <c r="N3" s="1"/>
    </row>
    <row r="4" spans="1:14" ht="27" thickBot="1">
      <c r="A4" s="12" t="s">
        <v>15</v>
      </c>
      <c r="B4" s="12"/>
      <c r="C4" s="12"/>
      <c r="D4" s="12"/>
    </row>
    <row r="5" spans="1:14" ht="15.75" thickBot="1">
      <c r="E5" s="1"/>
      <c r="F5" s="1"/>
      <c r="G5" s="13" t="s">
        <v>9</v>
      </c>
      <c r="H5" s="14"/>
      <c r="I5" s="15"/>
    </row>
    <row r="6" spans="1:14">
      <c r="A6" s="16" t="s">
        <v>0</v>
      </c>
      <c r="B6" s="16" t="s">
        <v>1</v>
      </c>
      <c r="C6" s="17" t="s">
        <v>2</v>
      </c>
      <c r="D6" s="18" t="s">
        <v>4</v>
      </c>
      <c r="E6" s="19">
        <v>0.2</v>
      </c>
      <c r="F6" s="20" t="s">
        <v>3</v>
      </c>
      <c r="G6" s="21" t="s">
        <v>6</v>
      </c>
      <c r="H6" s="21" t="s">
        <v>7</v>
      </c>
      <c r="I6" s="22" t="s">
        <v>8</v>
      </c>
      <c r="J6" s="45" t="s">
        <v>293</v>
      </c>
    </row>
    <row r="7" spans="1:14">
      <c r="A7" s="23">
        <v>41652</v>
      </c>
      <c r="B7" s="24" t="s">
        <v>16</v>
      </c>
      <c r="C7" s="24" t="s">
        <v>17</v>
      </c>
      <c r="D7" s="25">
        <v>100</v>
      </c>
      <c r="E7" s="25">
        <f>D7*$E$6</f>
        <v>20</v>
      </c>
      <c r="F7" s="25">
        <f>D7+E7</f>
        <v>120</v>
      </c>
      <c r="G7" s="24" t="s">
        <v>18</v>
      </c>
      <c r="H7" s="24" t="s">
        <v>12</v>
      </c>
      <c r="I7" s="6"/>
      <c r="J7" s="46" t="str">
        <f>IFERROR(VLOOKUP(LEFT(C7,SEARCH(" ",C7)-1),'Code clients'!$A$3:$B$21,2,FALSE),"??")</f>
        <v>??</v>
      </c>
    </row>
    <row r="8" spans="1:14" hidden="1">
      <c r="A8" s="23">
        <v>41661</v>
      </c>
      <c r="B8" s="24" t="s">
        <v>19</v>
      </c>
      <c r="C8" s="24" t="s">
        <v>20</v>
      </c>
      <c r="D8" s="25">
        <v>100</v>
      </c>
      <c r="E8" s="25">
        <f t="shared" ref="E8:E71" si="0">D8*$E$6</f>
        <v>20</v>
      </c>
      <c r="F8" s="25">
        <f>D8+E8</f>
        <v>120</v>
      </c>
      <c r="G8" s="26">
        <v>41691</v>
      </c>
      <c r="H8" s="24" t="s">
        <v>13</v>
      </c>
      <c r="I8" s="6"/>
      <c r="J8" s="46">
        <f>IFERROR(VLOOKUP(LEFT(C8,SEARCH(" ",C8)-1),'Code clients'!$A$3:$B$21,2,FALSE),"??")</f>
        <v>2</v>
      </c>
    </row>
    <row r="9" spans="1:14" hidden="1">
      <c r="A9" s="23">
        <v>41661</v>
      </c>
      <c r="B9" s="24" t="s">
        <v>21</v>
      </c>
      <c r="C9" s="24" t="s">
        <v>22</v>
      </c>
      <c r="D9" s="25">
        <v>100</v>
      </c>
      <c r="E9" s="25">
        <f t="shared" si="0"/>
        <v>20</v>
      </c>
      <c r="F9" s="25">
        <f>D9+E9</f>
        <v>120</v>
      </c>
      <c r="G9" s="26">
        <v>41754</v>
      </c>
      <c r="H9" s="24" t="s">
        <v>13</v>
      </c>
      <c r="I9" s="6"/>
      <c r="J9" s="46">
        <f>IFERROR(VLOOKUP(LEFT(C9,SEARCH(" ",C9)-1),'Code clients'!$A$3:$B$21,2,FALSE),"??")</f>
        <v>2</v>
      </c>
    </row>
    <row r="10" spans="1:14" hidden="1">
      <c r="A10" s="23">
        <v>41661</v>
      </c>
      <c r="B10" s="24" t="s">
        <v>23</v>
      </c>
      <c r="C10" s="24" t="s">
        <v>42</v>
      </c>
      <c r="D10" s="25">
        <v>100</v>
      </c>
      <c r="E10" s="25">
        <f t="shared" si="0"/>
        <v>20</v>
      </c>
      <c r="F10" s="25">
        <f>D10+E10</f>
        <v>120</v>
      </c>
      <c r="G10" s="26">
        <v>41736</v>
      </c>
      <c r="H10" s="24" t="s">
        <v>13</v>
      </c>
      <c r="I10" s="6"/>
      <c r="J10" s="46">
        <f>IFERROR(VLOOKUP(LEFT(C10,SEARCH(" ",C10)-1),'Code clients'!$A$3:$B$21,2,FALSE),"??")</f>
        <v>2</v>
      </c>
      <c r="K10" s="1"/>
    </row>
    <row r="11" spans="1:14" hidden="1">
      <c r="A11" s="23">
        <v>41661</v>
      </c>
      <c r="B11" s="24" t="s">
        <v>24</v>
      </c>
      <c r="C11" s="24" t="s">
        <v>25</v>
      </c>
      <c r="D11" s="25">
        <v>100</v>
      </c>
      <c r="E11" s="25">
        <f t="shared" si="0"/>
        <v>20</v>
      </c>
      <c r="F11" s="25">
        <f>D11+E11</f>
        <v>120</v>
      </c>
      <c r="G11" s="26">
        <v>41706</v>
      </c>
      <c r="H11" s="24" t="s">
        <v>14</v>
      </c>
      <c r="I11" s="6"/>
      <c r="J11" s="46">
        <f>IFERROR(VLOOKUP(LEFT(C11,SEARCH(" ",C11)-1),'Code clients'!$A$3:$B$21,2,FALSE),"??")</f>
        <v>10</v>
      </c>
    </row>
    <row r="12" spans="1:14" hidden="1">
      <c r="A12" s="27">
        <v>41661</v>
      </c>
      <c r="B12" s="28" t="s">
        <v>26</v>
      </c>
      <c r="C12" s="28" t="s">
        <v>27</v>
      </c>
      <c r="D12" s="25">
        <v>100</v>
      </c>
      <c r="E12" s="25">
        <f t="shared" si="0"/>
        <v>20</v>
      </c>
      <c r="F12" s="25">
        <f>D12+E12</f>
        <v>120</v>
      </c>
      <c r="G12" s="6"/>
      <c r="H12" s="6"/>
      <c r="I12" s="6"/>
      <c r="J12" s="46">
        <f>IFERROR(VLOOKUP(LEFT(C12,SEARCH(" ",C12)-1),'Code clients'!$A$3:$B$21,2,FALSE),"??")</f>
        <v>1</v>
      </c>
    </row>
    <row r="13" spans="1:14" hidden="1">
      <c r="A13" s="27">
        <v>41661</v>
      </c>
      <c r="B13" s="28" t="s">
        <v>28</v>
      </c>
      <c r="C13" s="28" t="s">
        <v>29</v>
      </c>
      <c r="D13" s="25">
        <v>100</v>
      </c>
      <c r="E13" s="25">
        <f t="shared" si="0"/>
        <v>20</v>
      </c>
      <c r="F13" s="25">
        <f>D13+E13</f>
        <v>120</v>
      </c>
      <c r="G13" s="28"/>
      <c r="H13" s="28"/>
      <c r="I13" s="6"/>
      <c r="J13" s="46">
        <f>IFERROR(VLOOKUP(LEFT(C13,SEARCH(" ",C13)-1),'Code clients'!$A$3:$B$21,2,FALSE),"??")</f>
        <v>1</v>
      </c>
    </row>
    <row r="14" spans="1:14">
      <c r="A14" s="23">
        <v>41661</v>
      </c>
      <c r="B14" s="24" t="s">
        <v>30</v>
      </c>
      <c r="C14" s="24" t="s">
        <v>31</v>
      </c>
      <c r="D14" s="25">
        <v>100</v>
      </c>
      <c r="E14" s="25">
        <f t="shared" si="0"/>
        <v>20</v>
      </c>
      <c r="F14" s="25">
        <f>D14+E14</f>
        <v>120</v>
      </c>
      <c r="G14" s="26">
        <v>41748</v>
      </c>
      <c r="H14" s="24" t="s">
        <v>12</v>
      </c>
      <c r="I14" s="6"/>
      <c r="J14" s="46" t="str">
        <f>IFERROR(VLOOKUP(LEFT(C14,SEARCH(" ",C14)-1),'Code clients'!$A$3:$B$21,2,FALSE),"??")</f>
        <v>??</v>
      </c>
    </row>
    <row r="15" spans="1:14" hidden="1">
      <c r="A15" s="23">
        <v>41661</v>
      </c>
      <c r="B15" s="24" t="s">
        <v>32</v>
      </c>
      <c r="C15" s="24" t="s">
        <v>33</v>
      </c>
      <c r="D15" s="25">
        <v>100</v>
      </c>
      <c r="E15" s="25">
        <f t="shared" si="0"/>
        <v>20</v>
      </c>
      <c r="F15" s="25">
        <f>D15+E15</f>
        <v>120</v>
      </c>
      <c r="G15" s="26">
        <v>41722</v>
      </c>
      <c r="H15" s="24" t="s">
        <v>13</v>
      </c>
      <c r="I15" s="6"/>
      <c r="J15" s="46">
        <f>IFERROR(VLOOKUP(LEFT(C15,SEARCH(" ",C15)-1),'Code clients'!$A$3:$B$21,2,FALSE),"??")</f>
        <v>6</v>
      </c>
    </row>
    <row r="16" spans="1:14" hidden="1">
      <c r="A16" s="23">
        <v>41668</v>
      </c>
      <c r="B16" s="24" t="s">
        <v>34</v>
      </c>
      <c r="C16" s="24" t="s">
        <v>35</v>
      </c>
      <c r="D16" s="25">
        <v>100</v>
      </c>
      <c r="E16" s="25">
        <f t="shared" si="0"/>
        <v>20</v>
      </c>
      <c r="F16" s="25">
        <f>D16+E16</f>
        <v>120</v>
      </c>
      <c r="G16" s="26">
        <v>41701</v>
      </c>
      <c r="H16" s="24" t="s">
        <v>13</v>
      </c>
      <c r="I16" s="6"/>
      <c r="J16" s="46">
        <f>IFERROR(VLOOKUP(LEFT(C16,SEARCH(" ",C16)-1),'Code clients'!$A$3:$B$21,2,FALSE),"??")</f>
        <v>9</v>
      </c>
    </row>
    <row r="17" spans="1:10" hidden="1">
      <c r="A17" s="23">
        <v>41668</v>
      </c>
      <c r="B17" s="24" t="s">
        <v>36</v>
      </c>
      <c r="C17" s="24" t="s">
        <v>37</v>
      </c>
      <c r="D17" s="25">
        <v>100</v>
      </c>
      <c r="E17" s="25">
        <f t="shared" si="0"/>
        <v>20</v>
      </c>
      <c r="F17" s="25">
        <f>D17+E17</f>
        <v>120</v>
      </c>
      <c r="G17" s="26">
        <v>41701</v>
      </c>
      <c r="H17" s="24" t="s">
        <v>13</v>
      </c>
      <c r="I17" s="6"/>
      <c r="J17" s="46">
        <f>IFERROR(VLOOKUP(LEFT(C17,SEARCH(" ",C17)-1),'Code clients'!$A$3:$B$21,2,FALSE),"??")</f>
        <v>9</v>
      </c>
    </row>
    <row r="18" spans="1:10" hidden="1">
      <c r="A18" s="23">
        <v>41668</v>
      </c>
      <c r="B18" s="24" t="s">
        <v>38</v>
      </c>
      <c r="C18" s="24" t="s">
        <v>39</v>
      </c>
      <c r="D18" s="25">
        <v>100</v>
      </c>
      <c r="E18" s="25">
        <f t="shared" si="0"/>
        <v>20</v>
      </c>
      <c r="F18" s="25">
        <f>D18+E18</f>
        <v>120</v>
      </c>
      <c r="G18" s="26">
        <v>41674</v>
      </c>
      <c r="H18" s="24" t="s">
        <v>13</v>
      </c>
      <c r="I18" s="6"/>
      <c r="J18" s="46">
        <f>IFERROR(VLOOKUP(LEFT(C18,SEARCH(" ",C18)-1),'Code clients'!$A$3:$B$21,2,FALSE),"??")</f>
        <v>6</v>
      </c>
    </row>
    <row r="19" spans="1:10">
      <c r="A19" s="23">
        <v>41668</v>
      </c>
      <c r="B19" s="24" t="s">
        <v>40</v>
      </c>
      <c r="C19" s="24" t="s">
        <v>41</v>
      </c>
      <c r="D19" s="25">
        <v>100</v>
      </c>
      <c r="E19" s="25">
        <f t="shared" si="0"/>
        <v>20</v>
      </c>
      <c r="F19" s="25">
        <f>D19+E19</f>
        <v>120</v>
      </c>
      <c r="G19" s="26">
        <v>41698</v>
      </c>
      <c r="H19" s="24" t="s">
        <v>13</v>
      </c>
      <c r="I19" s="6"/>
      <c r="J19" s="46" t="str">
        <f>IFERROR(VLOOKUP(LEFT(C19,SEARCH(" ",C19)-1),'Code clients'!$A$3:$B$21,2,FALSE),"??")</f>
        <v>??</v>
      </c>
    </row>
    <row r="20" spans="1:10">
      <c r="A20" s="27">
        <v>41661</v>
      </c>
      <c r="B20" s="28" t="s">
        <v>43</v>
      </c>
      <c r="C20" s="28" t="s">
        <v>44</v>
      </c>
      <c r="D20" s="25">
        <v>100</v>
      </c>
      <c r="E20" s="25">
        <f t="shared" si="0"/>
        <v>20</v>
      </c>
      <c r="F20" s="25">
        <f>D20+E20</f>
        <v>120</v>
      </c>
      <c r="G20" s="28"/>
      <c r="H20" s="28"/>
      <c r="I20" s="6"/>
      <c r="J20" s="46" t="str">
        <f>IFERROR(VLOOKUP(LEFT(C20,SEARCH(" ",C20)-1),'Code clients'!$A$3:$B$21,2,FALSE),"??")</f>
        <v>??</v>
      </c>
    </row>
    <row r="21" spans="1:10" hidden="1">
      <c r="A21" s="23">
        <v>41668</v>
      </c>
      <c r="B21" s="24" t="s">
        <v>45</v>
      </c>
      <c r="C21" s="24" t="s">
        <v>46</v>
      </c>
      <c r="D21" s="25">
        <v>100</v>
      </c>
      <c r="E21" s="25">
        <f t="shared" si="0"/>
        <v>20</v>
      </c>
      <c r="F21" s="25">
        <f>D21+E21</f>
        <v>120</v>
      </c>
      <c r="G21" s="26">
        <v>41698</v>
      </c>
      <c r="H21" s="24" t="s">
        <v>13</v>
      </c>
      <c r="I21" s="6"/>
      <c r="J21" s="46">
        <f>IFERROR(VLOOKUP(LEFT(C21,SEARCH(" ",C21)-1),'Code clients'!$A$3:$B$21,2,FALSE),"??")</f>
        <v>12</v>
      </c>
    </row>
    <row r="22" spans="1:10">
      <c r="A22" s="23">
        <v>41670</v>
      </c>
      <c r="B22" s="24" t="s">
        <v>47</v>
      </c>
      <c r="C22" s="24" t="s">
        <v>48</v>
      </c>
      <c r="D22" s="25">
        <v>100</v>
      </c>
      <c r="E22" s="25">
        <f t="shared" si="0"/>
        <v>20</v>
      </c>
      <c r="F22" s="25">
        <f>D22+E22</f>
        <v>120</v>
      </c>
      <c r="G22" s="26">
        <v>41673</v>
      </c>
      <c r="H22" s="24" t="s">
        <v>13</v>
      </c>
      <c r="I22" s="6"/>
      <c r="J22" s="46" t="str">
        <f>IFERROR(VLOOKUP(LEFT(C22,SEARCH(" ",C22)-1),'Code clients'!$A$3:$B$21,2,FALSE),"??")</f>
        <v>??</v>
      </c>
    </row>
    <row r="23" spans="1:10" hidden="1">
      <c r="A23" s="23">
        <v>41686</v>
      </c>
      <c r="B23" s="24" t="s">
        <v>49</v>
      </c>
      <c r="C23" s="24" t="s">
        <v>50</v>
      </c>
      <c r="D23" s="25">
        <v>100</v>
      </c>
      <c r="E23" s="25">
        <f t="shared" si="0"/>
        <v>20</v>
      </c>
      <c r="F23" s="25">
        <f>D23+E23</f>
        <v>120</v>
      </c>
      <c r="G23" s="26">
        <v>41748</v>
      </c>
      <c r="H23" s="24" t="s">
        <v>12</v>
      </c>
      <c r="I23" s="6"/>
      <c r="J23" s="46">
        <f>IFERROR(VLOOKUP(LEFT(C23,SEARCH(" ",C23)-1),'Code clients'!$A$3:$B$21,2,FALSE),"??")</f>
        <v>7</v>
      </c>
    </row>
    <row r="24" spans="1:10" hidden="1">
      <c r="A24" s="29">
        <v>41686</v>
      </c>
      <c r="B24" s="24" t="s">
        <v>51</v>
      </c>
      <c r="C24" s="24" t="s">
        <v>52</v>
      </c>
      <c r="D24" s="25">
        <v>100</v>
      </c>
      <c r="E24" s="25">
        <f t="shared" si="0"/>
        <v>20</v>
      </c>
      <c r="F24" s="25">
        <f>D24+E24</f>
        <v>120</v>
      </c>
      <c r="G24" s="26">
        <v>41748</v>
      </c>
      <c r="H24" s="24" t="s">
        <v>12</v>
      </c>
      <c r="I24" s="6"/>
      <c r="J24" s="46">
        <f>IFERROR(VLOOKUP(LEFT(C24,SEARCH(" ",C24)-1),'Code clients'!$A$3:$B$21,2,FALSE),"??")</f>
        <v>10</v>
      </c>
    </row>
    <row r="25" spans="1:10" hidden="1">
      <c r="A25" s="23">
        <v>41692</v>
      </c>
      <c r="B25" s="24" t="s">
        <v>53</v>
      </c>
      <c r="C25" s="24" t="s">
        <v>54</v>
      </c>
      <c r="D25" s="25">
        <v>100</v>
      </c>
      <c r="E25" s="25">
        <f t="shared" si="0"/>
        <v>20</v>
      </c>
      <c r="F25" s="25">
        <f>D25+E25</f>
        <v>120</v>
      </c>
      <c r="G25" s="26">
        <v>41732</v>
      </c>
      <c r="H25" s="24" t="s">
        <v>13</v>
      </c>
      <c r="I25" s="6"/>
      <c r="J25" s="46">
        <f>IFERROR(VLOOKUP(LEFT(C25,SEARCH(" ",C25)-1),'Code clients'!$A$3:$B$21,2,FALSE),"??")</f>
        <v>2</v>
      </c>
    </row>
    <row r="26" spans="1:10">
      <c r="A26" s="23">
        <v>41696</v>
      </c>
      <c r="B26" s="24" t="s">
        <v>55</v>
      </c>
      <c r="C26" s="24" t="s">
        <v>56</v>
      </c>
      <c r="D26" s="25">
        <v>100</v>
      </c>
      <c r="E26" s="25">
        <f t="shared" si="0"/>
        <v>20</v>
      </c>
      <c r="F26" s="25">
        <f>D26+E26</f>
        <v>120</v>
      </c>
      <c r="G26" s="26">
        <v>41726</v>
      </c>
      <c r="H26" s="24" t="s">
        <v>13</v>
      </c>
      <c r="I26" s="6"/>
      <c r="J26" s="46" t="str">
        <f>IFERROR(VLOOKUP(LEFT(C26,SEARCH(" ",C26)-1),'Code clients'!$A$3:$B$21,2,FALSE),"??")</f>
        <v>??</v>
      </c>
    </row>
    <row r="27" spans="1:10">
      <c r="A27" s="23">
        <v>41705</v>
      </c>
      <c r="B27" s="24" t="s">
        <v>57</v>
      </c>
      <c r="C27" s="24" t="s">
        <v>58</v>
      </c>
      <c r="D27" s="25">
        <v>100</v>
      </c>
      <c r="E27" s="25">
        <f t="shared" si="0"/>
        <v>20</v>
      </c>
      <c r="F27" s="25">
        <f>D27+E27</f>
        <v>120</v>
      </c>
      <c r="G27" s="26">
        <v>41905</v>
      </c>
      <c r="H27" s="24" t="s">
        <v>12</v>
      </c>
      <c r="I27" s="6"/>
      <c r="J27" s="46" t="str">
        <f>IFERROR(VLOOKUP(LEFT(C27,SEARCH(" ",C27)-1),'Code clients'!$A$3:$B$21,2,FALSE),"??")</f>
        <v>??</v>
      </c>
    </row>
    <row r="28" spans="1:10">
      <c r="A28" s="23">
        <v>41711</v>
      </c>
      <c r="B28" s="24" t="s">
        <v>59</v>
      </c>
      <c r="C28" s="24" t="s">
        <v>60</v>
      </c>
      <c r="D28" s="25">
        <v>100</v>
      </c>
      <c r="E28" s="25">
        <f t="shared" si="0"/>
        <v>20</v>
      </c>
      <c r="F28" s="25">
        <f>D28+E28</f>
        <v>120</v>
      </c>
      <c r="G28" s="26">
        <v>41724</v>
      </c>
      <c r="H28" s="24" t="s">
        <v>13</v>
      </c>
      <c r="I28" s="6"/>
      <c r="J28" s="46" t="str">
        <f>IFERROR(VLOOKUP(LEFT(C28,SEARCH(" ",C28)-1),'Code clients'!$A$3:$B$21,2,FALSE),"??")</f>
        <v>??</v>
      </c>
    </row>
    <row r="29" spans="1:10" hidden="1">
      <c r="A29" s="27">
        <v>41711</v>
      </c>
      <c r="B29" s="28" t="s">
        <v>61</v>
      </c>
      <c r="C29" s="28" t="s">
        <v>62</v>
      </c>
      <c r="D29" s="25">
        <v>100</v>
      </c>
      <c r="E29" s="25">
        <f t="shared" si="0"/>
        <v>20</v>
      </c>
      <c r="F29" s="25">
        <f>D29+E29</f>
        <v>120</v>
      </c>
      <c r="G29" s="28"/>
      <c r="H29" s="28"/>
      <c r="I29" s="6"/>
      <c r="J29" s="46">
        <f>IFERROR(VLOOKUP(LEFT(C29,SEARCH(" ",C29)-1),'Code clients'!$A$3:$B$21,2,FALSE),"??")</f>
        <v>1</v>
      </c>
    </row>
    <row r="30" spans="1:10" hidden="1">
      <c r="A30" s="23">
        <v>41712</v>
      </c>
      <c r="B30" s="24" t="s">
        <v>63</v>
      </c>
      <c r="C30" s="24" t="s">
        <v>64</v>
      </c>
      <c r="D30" s="25">
        <v>100</v>
      </c>
      <c r="E30" s="25">
        <f t="shared" si="0"/>
        <v>20</v>
      </c>
      <c r="F30" s="25">
        <f>D30+E30</f>
        <v>120</v>
      </c>
      <c r="G30" s="26">
        <v>41746</v>
      </c>
      <c r="H30" s="24" t="s">
        <v>13</v>
      </c>
      <c r="I30" s="6"/>
      <c r="J30" s="46">
        <f>IFERROR(VLOOKUP(LEFT(C30,SEARCH(" ",C30)-1),'Code clients'!$A$3:$B$21,2,FALSE),"??")</f>
        <v>6</v>
      </c>
    </row>
    <row r="31" spans="1:10" hidden="1">
      <c r="A31" s="23">
        <v>41717</v>
      </c>
      <c r="B31" s="24" t="s">
        <v>65</v>
      </c>
      <c r="C31" s="24" t="s">
        <v>66</v>
      </c>
      <c r="D31" s="25">
        <v>100</v>
      </c>
      <c r="E31" s="25">
        <f t="shared" si="0"/>
        <v>20</v>
      </c>
      <c r="F31" s="25">
        <f>D31+E31</f>
        <v>120</v>
      </c>
      <c r="G31" s="26">
        <v>41746</v>
      </c>
      <c r="H31" s="24" t="s">
        <v>13</v>
      </c>
      <c r="I31" s="6"/>
      <c r="J31" s="46">
        <f>IFERROR(VLOOKUP(LEFT(C31,SEARCH(" ",C31)-1),'Code clients'!$A$3:$B$21,2,FALSE),"??")</f>
        <v>6</v>
      </c>
    </row>
    <row r="32" spans="1:10" hidden="1">
      <c r="A32" s="23">
        <v>41717</v>
      </c>
      <c r="B32" s="24" t="s">
        <v>67</v>
      </c>
      <c r="C32" s="24" t="s">
        <v>68</v>
      </c>
      <c r="D32" s="25">
        <v>100</v>
      </c>
      <c r="E32" s="25">
        <f t="shared" si="0"/>
        <v>20</v>
      </c>
      <c r="F32" s="25">
        <f>D32+E32</f>
        <v>120</v>
      </c>
      <c r="G32" s="26">
        <v>41719</v>
      </c>
      <c r="H32" s="24" t="s">
        <v>13</v>
      </c>
      <c r="I32" s="6"/>
      <c r="J32" s="46">
        <f>IFERROR(VLOOKUP(LEFT(C32,SEARCH(" ",C32)-1),'Code clients'!$A$3:$B$21,2,FALSE),"??")</f>
        <v>9</v>
      </c>
    </row>
    <row r="33" spans="1:11" hidden="1">
      <c r="A33" s="29">
        <v>41725</v>
      </c>
      <c r="B33" s="6" t="s">
        <v>69</v>
      </c>
      <c r="C33" s="6" t="s">
        <v>70</v>
      </c>
      <c r="D33" s="25">
        <v>100</v>
      </c>
      <c r="E33" s="25">
        <f t="shared" si="0"/>
        <v>20</v>
      </c>
      <c r="F33" s="25">
        <f>D33+E33</f>
        <v>120</v>
      </c>
      <c r="G33" s="6"/>
      <c r="H33" s="6"/>
      <c r="I33" s="6"/>
      <c r="J33" s="46">
        <f>IFERROR(VLOOKUP(LEFT(C33,SEARCH(" ",C33)-1),'Code clients'!$A$3:$B$21,2,FALSE),"??")</f>
        <v>11</v>
      </c>
    </row>
    <row r="34" spans="1:11" hidden="1">
      <c r="A34" s="27">
        <v>41725</v>
      </c>
      <c r="B34" s="28" t="s">
        <v>71</v>
      </c>
      <c r="C34" s="28" t="s">
        <v>72</v>
      </c>
      <c r="D34" s="25">
        <v>100</v>
      </c>
      <c r="E34" s="25">
        <f t="shared" si="0"/>
        <v>20</v>
      </c>
      <c r="F34" s="25">
        <f>D34+E34</f>
        <v>120</v>
      </c>
      <c r="G34" s="28"/>
      <c r="H34" s="28"/>
      <c r="I34" s="6"/>
      <c r="J34" s="46">
        <f>IFERROR(VLOOKUP(LEFT(C34,SEARCH(" ",C34)-1),'Code clients'!$A$3:$B$21,2,FALSE),"??")</f>
        <v>1</v>
      </c>
    </row>
    <row r="35" spans="1:11" hidden="1">
      <c r="A35" s="23">
        <v>41727</v>
      </c>
      <c r="B35" s="24" t="s">
        <v>73</v>
      </c>
      <c r="C35" s="24" t="s">
        <v>74</v>
      </c>
      <c r="D35" s="25">
        <v>100</v>
      </c>
      <c r="E35" s="25">
        <f t="shared" si="0"/>
        <v>20</v>
      </c>
      <c r="F35" s="25">
        <f>D35+E35</f>
        <v>120</v>
      </c>
      <c r="G35" s="26">
        <v>41775</v>
      </c>
      <c r="H35" s="24" t="s">
        <v>13</v>
      </c>
      <c r="I35" s="6"/>
      <c r="J35" s="46">
        <f>IFERROR(VLOOKUP(LEFT(C35,SEARCH(" ",C35)-1),'Code clients'!$A$3:$B$21,2,FALSE),"??")</f>
        <v>2</v>
      </c>
    </row>
    <row r="36" spans="1:11">
      <c r="A36" s="23">
        <v>41734</v>
      </c>
      <c r="B36" s="24" t="s">
        <v>75</v>
      </c>
      <c r="C36" s="24" t="s">
        <v>76</v>
      </c>
      <c r="D36" s="25">
        <v>100</v>
      </c>
      <c r="E36" s="25">
        <f t="shared" si="0"/>
        <v>20</v>
      </c>
      <c r="F36" s="25">
        <f>D36+E36</f>
        <v>120</v>
      </c>
      <c r="G36" s="26">
        <v>41737</v>
      </c>
      <c r="H36" s="24" t="s">
        <v>13</v>
      </c>
      <c r="I36" s="6"/>
      <c r="J36" s="46" t="str">
        <f>IFERROR(VLOOKUP(LEFT(C36,SEARCH(" ",C36)-1),'Code clients'!$A$3:$B$21,2,FALSE),"??")</f>
        <v>??</v>
      </c>
      <c r="K36" t="s">
        <v>297</v>
      </c>
    </row>
    <row r="37" spans="1:11" hidden="1">
      <c r="A37" s="23">
        <v>38082</v>
      </c>
      <c r="B37" s="24" t="s">
        <v>77</v>
      </c>
      <c r="C37" s="24" t="s">
        <v>78</v>
      </c>
      <c r="D37" s="25">
        <v>100</v>
      </c>
      <c r="E37" s="25">
        <f t="shared" si="0"/>
        <v>20</v>
      </c>
      <c r="F37" s="25">
        <f>D37+E37</f>
        <v>120</v>
      </c>
      <c r="G37" s="26">
        <v>41775</v>
      </c>
      <c r="H37" s="24" t="s">
        <v>13</v>
      </c>
      <c r="I37" s="6"/>
      <c r="J37" s="46">
        <f>IFERROR(VLOOKUP(LEFT(C37,SEARCH(" ",C37)-1),'Code clients'!$A$3:$B$21,2,FALSE),"??")</f>
        <v>2</v>
      </c>
    </row>
    <row r="38" spans="1:11" hidden="1">
      <c r="A38" s="30" t="s">
        <v>81</v>
      </c>
      <c r="B38" s="28" t="s">
        <v>79</v>
      </c>
      <c r="C38" s="28" t="s">
        <v>80</v>
      </c>
      <c r="D38" s="25">
        <v>100</v>
      </c>
      <c r="E38" s="25">
        <f t="shared" si="0"/>
        <v>20</v>
      </c>
      <c r="F38" s="25">
        <f>D38+E38</f>
        <v>120</v>
      </c>
      <c r="G38" s="28"/>
      <c r="H38" s="28"/>
      <c r="I38" s="6"/>
      <c r="J38" s="46">
        <f>IFERROR(VLOOKUP(LEFT(C38,SEARCH(" ",C38)-1),'Code clients'!$A$3:$B$21,2,FALSE),"??")</f>
        <v>1</v>
      </c>
    </row>
    <row r="39" spans="1:11">
      <c r="A39" s="31" t="s">
        <v>81</v>
      </c>
      <c r="B39" s="24" t="s">
        <v>82</v>
      </c>
      <c r="C39" s="24" t="s">
        <v>83</v>
      </c>
      <c r="D39" s="25">
        <v>100</v>
      </c>
      <c r="E39" s="25">
        <f t="shared" si="0"/>
        <v>20</v>
      </c>
      <c r="F39" s="25">
        <f>D39+E39</f>
        <v>120</v>
      </c>
      <c r="G39" s="26">
        <v>41787</v>
      </c>
      <c r="H39" s="24" t="s">
        <v>13</v>
      </c>
      <c r="I39" s="6"/>
      <c r="J39" s="46" t="str">
        <f>IFERROR(VLOOKUP(LEFT(C39,SEARCH(" ",C39)-1),'Code clients'!$A$3:$B$21,2,FALSE),"??")</f>
        <v>??</v>
      </c>
    </row>
    <row r="40" spans="1:11" hidden="1">
      <c r="A40" s="31" t="s">
        <v>84</v>
      </c>
      <c r="B40" s="24" t="s">
        <v>85</v>
      </c>
      <c r="C40" s="24" t="s">
        <v>86</v>
      </c>
      <c r="D40" s="25">
        <v>100</v>
      </c>
      <c r="E40" s="25">
        <f t="shared" si="0"/>
        <v>20</v>
      </c>
      <c r="F40" s="25">
        <f>D40+E40</f>
        <v>120</v>
      </c>
      <c r="G40" s="26">
        <v>41772</v>
      </c>
      <c r="H40" s="24" t="s">
        <v>13</v>
      </c>
      <c r="I40" s="6"/>
      <c r="J40" s="46">
        <f>IFERROR(VLOOKUP(LEFT(C40,SEARCH(" ",C40)-1),'Code clients'!$A$3:$B$21,2,FALSE),"??")</f>
        <v>6</v>
      </c>
    </row>
    <row r="41" spans="1:11" hidden="1">
      <c r="A41" s="31" t="s">
        <v>84</v>
      </c>
      <c r="B41" s="24" t="s">
        <v>87</v>
      </c>
      <c r="C41" s="24" t="s">
        <v>88</v>
      </c>
      <c r="D41" s="25">
        <v>100</v>
      </c>
      <c r="E41" s="25">
        <f t="shared" si="0"/>
        <v>20</v>
      </c>
      <c r="F41" s="25">
        <f>D41+E41</f>
        <v>120</v>
      </c>
      <c r="G41" s="26">
        <v>41780</v>
      </c>
      <c r="H41" s="24" t="s">
        <v>13</v>
      </c>
      <c r="I41" s="6"/>
      <c r="J41" s="46">
        <f>IFERROR(VLOOKUP(LEFT(C41,SEARCH(" ",C41)-1),'Code clients'!$A$3:$B$21,2,FALSE),"??")</f>
        <v>6</v>
      </c>
    </row>
    <row r="42" spans="1:11" hidden="1">
      <c r="A42" s="32" t="s">
        <v>84</v>
      </c>
      <c r="B42" s="6" t="s">
        <v>89</v>
      </c>
      <c r="C42" s="6" t="s">
        <v>90</v>
      </c>
      <c r="D42" s="25">
        <v>100</v>
      </c>
      <c r="E42" s="25">
        <f t="shared" si="0"/>
        <v>20</v>
      </c>
      <c r="F42" s="25">
        <f>D42+E42</f>
        <v>120</v>
      </c>
      <c r="G42" s="6"/>
      <c r="H42" s="24" t="s">
        <v>228</v>
      </c>
      <c r="I42" s="6"/>
      <c r="J42" s="46">
        <f>IFERROR(VLOOKUP(LEFT(C42,SEARCH(" ",C42)-1),'Code clients'!$A$3:$B$21,2,FALSE),"??")</f>
        <v>2</v>
      </c>
    </row>
    <row r="43" spans="1:11" hidden="1">
      <c r="A43" s="31" t="s">
        <v>84</v>
      </c>
      <c r="B43" s="24" t="s">
        <v>91</v>
      </c>
      <c r="C43" s="24" t="s">
        <v>92</v>
      </c>
      <c r="D43" s="25">
        <v>100</v>
      </c>
      <c r="E43" s="25">
        <f t="shared" si="0"/>
        <v>20</v>
      </c>
      <c r="F43" s="25">
        <f>D43+E43</f>
        <v>120</v>
      </c>
      <c r="G43" s="26">
        <v>41820</v>
      </c>
      <c r="H43" s="24" t="s">
        <v>13</v>
      </c>
      <c r="I43" s="6"/>
      <c r="J43" s="46">
        <f>IFERROR(VLOOKUP(LEFT(C43,SEARCH(" ",C43)-1),'Code clients'!$A$3:$B$21,2,FALSE),"??")</f>
        <v>1</v>
      </c>
    </row>
    <row r="44" spans="1:11" hidden="1">
      <c r="A44" s="31" t="s">
        <v>84</v>
      </c>
      <c r="B44" s="24" t="s">
        <v>93</v>
      </c>
      <c r="C44" s="24" t="s">
        <v>94</v>
      </c>
      <c r="D44" s="25">
        <v>100</v>
      </c>
      <c r="E44" s="25">
        <f t="shared" si="0"/>
        <v>20</v>
      </c>
      <c r="F44" s="25">
        <f>D44+E44</f>
        <v>120</v>
      </c>
      <c r="G44" s="26">
        <v>41809</v>
      </c>
      <c r="H44" s="24" t="s">
        <v>13</v>
      </c>
      <c r="I44" s="6"/>
      <c r="J44" s="46">
        <f>IFERROR(VLOOKUP(LEFT(C44,SEARCH(" ",C44)-1),'Code clients'!$A$3:$B$21,2,FALSE),"??")</f>
        <v>9</v>
      </c>
    </row>
    <row r="45" spans="1:11" hidden="1">
      <c r="A45" s="31" t="s">
        <v>84</v>
      </c>
      <c r="B45" s="24" t="s">
        <v>95</v>
      </c>
      <c r="C45" s="24" t="s">
        <v>96</v>
      </c>
      <c r="D45" s="25">
        <v>100</v>
      </c>
      <c r="E45" s="25">
        <f t="shared" si="0"/>
        <v>20</v>
      </c>
      <c r="F45" s="25">
        <f>D45+E45</f>
        <v>120</v>
      </c>
      <c r="G45" s="26">
        <v>41796</v>
      </c>
      <c r="H45" s="24" t="s">
        <v>13</v>
      </c>
      <c r="I45" s="6"/>
      <c r="J45" s="46">
        <f>IFERROR(VLOOKUP(LEFT(C45,SEARCH(" ",C45)-1),'Code clients'!$A$3:$B$21,2,FALSE),"??")</f>
        <v>9</v>
      </c>
    </row>
    <row r="46" spans="1:11" hidden="1">
      <c r="A46" s="31" t="s">
        <v>84</v>
      </c>
      <c r="B46" s="24" t="s">
        <v>97</v>
      </c>
      <c r="C46" s="24" t="s">
        <v>98</v>
      </c>
      <c r="D46" s="25">
        <v>100</v>
      </c>
      <c r="E46" s="25">
        <f t="shared" si="0"/>
        <v>20</v>
      </c>
      <c r="F46" s="25">
        <f>D46+E46</f>
        <v>120</v>
      </c>
      <c r="G46" s="26">
        <v>41822</v>
      </c>
      <c r="H46" s="24" t="s">
        <v>13</v>
      </c>
      <c r="I46" s="6"/>
      <c r="J46" s="46">
        <f>IFERROR(VLOOKUP(LEFT(C46,SEARCH(" ",C46)-1),'Code clients'!$A$3:$B$21,2,FALSE),"??")</f>
        <v>9</v>
      </c>
    </row>
    <row r="47" spans="1:11">
      <c r="A47" s="32"/>
      <c r="B47" s="6" t="s">
        <v>99</v>
      </c>
      <c r="C47" s="24" t="s">
        <v>154</v>
      </c>
      <c r="D47" s="25">
        <v>100</v>
      </c>
      <c r="E47" s="25">
        <f t="shared" si="0"/>
        <v>20</v>
      </c>
      <c r="F47" s="25">
        <f>D47+E47</f>
        <v>120</v>
      </c>
      <c r="G47" s="26">
        <v>41821</v>
      </c>
      <c r="H47" s="24" t="s">
        <v>12</v>
      </c>
      <c r="I47" s="6"/>
      <c r="J47" s="46" t="str">
        <f>IFERROR(VLOOKUP(LEFT(C47,SEARCH(" ",C47)-1),'Code clients'!$A$3:$B$21,2,FALSE),"??")</f>
        <v>??</v>
      </c>
    </row>
    <row r="48" spans="1:11" hidden="1">
      <c r="A48" s="31" t="s">
        <v>100</v>
      </c>
      <c r="B48" s="24" t="s">
        <v>101</v>
      </c>
      <c r="C48" s="24" t="s">
        <v>102</v>
      </c>
      <c r="D48" s="25">
        <v>100</v>
      </c>
      <c r="E48" s="25">
        <f t="shared" si="0"/>
        <v>20</v>
      </c>
      <c r="F48" s="25">
        <f>D48+E48</f>
        <v>120</v>
      </c>
      <c r="G48" s="26">
        <v>41827</v>
      </c>
      <c r="H48" s="24" t="s">
        <v>13</v>
      </c>
      <c r="I48" s="6"/>
      <c r="J48" s="46">
        <f>IFERROR(VLOOKUP(LEFT(C48,SEARCH(" ",C48)-1),'Code clients'!$A$3:$B$21,2,FALSE),"??")</f>
        <v>12</v>
      </c>
    </row>
    <row r="49" spans="1:10" hidden="1">
      <c r="A49" s="31" t="s">
        <v>103</v>
      </c>
      <c r="B49" s="24" t="s">
        <v>104</v>
      </c>
      <c r="C49" s="24" t="s">
        <v>105</v>
      </c>
      <c r="D49" s="25">
        <v>100</v>
      </c>
      <c r="E49" s="25">
        <f t="shared" si="0"/>
        <v>20</v>
      </c>
      <c r="F49" s="25">
        <f>D49+E49</f>
        <v>120</v>
      </c>
      <c r="G49" s="26">
        <v>41881</v>
      </c>
      <c r="H49" s="24" t="s">
        <v>12</v>
      </c>
      <c r="I49" s="6"/>
      <c r="J49" s="46">
        <f>IFERROR(VLOOKUP(LEFT(C49,SEARCH(" ",C49)-1),'Code clients'!$A$3:$B$21,2,FALSE),"??")</f>
        <v>4</v>
      </c>
    </row>
    <row r="50" spans="1:10" hidden="1">
      <c r="A50" s="31" t="s">
        <v>103</v>
      </c>
      <c r="B50" s="24" t="s">
        <v>106</v>
      </c>
      <c r="C50" s="24" t="s">
        <v>107</v>
      </c>
      <c r="D50" s="25">
        <v>100</v>
      </c>
      <c r="E50" s="25">
        <f t="shared" si="0"/>
        <v>20</v>
      </c>
      <c r="F50" s="25">
        <f>D50+E50</f>
        <v>120</v>
      </c>
      <c r="G50" s="26">
        <v>41820</v>
      </c>
      <c r="H50" s="24" t="s">
        <v>158</v>
      </c>
      <c r="I50" s="6"/>
      <c r="J50" s="46">
        <f>IFERROR(VLOOKUP(LEFT(C50,SEARCH(" ",C50)-1),'Code clients'!$A$3:$B$21,2,FALSE),"??")</f>
        <v>2</v>
      </c>
    </row>
    <row r="51" spans="1:10" hidden="1">
      <c r="A51" s="31" t="s">
        <v>108</v>
      </c>
      <c r="B51" s="24" t="s">
        <v>109</v>
      </c>
      <c r="C51" s="24" t="s">
        <v>110</v>
      </c>
      <c r="D51" s="25">
        <v>100</v>
      </c>
      <c r="E51" s="25">
        <f t="shared" si="0"/>
        <v>20</v>
      </c>
      <c r="F51" s="25">
        <f>D51+E51</f>
        <v>120</v>
      </c>
      <c r="G51" s="26">
        <v>41795</v>
      </c>
      <c r="H51" s="24" t="s">
        <v>13</v>
      </c>
      <c r="I51" s="6"/>
      <c r="J51" s="46">
        <f>IFERROR(VLOOKUP(LEFT(C51,SEARCH(" ",C51)-1),'Code clients'!$A$3:$B$21,2,FALSE),"??")</f>
        <v>13</v>
      </c>
    </row>
    <row r="52" spans="1:10">
      <c r="A52" s="31" t="s">
        <v>108</v>
      </c>
      <c r="B52" s="24" t="s">
        <v>111</v>
      </c>
      <c r="C52" s="24" t="s">
        <v>112</v>
      </c>
      <c r="D52" s="25">
        <v>100</v>
      </c>
      <c r="E52" s="25">
        <f t="shared" si="0"/>
        <v>20</v>
      </c>
      <c r="F52" s="25">
        <f>D52+E52</f>
        <v>120</v>
      </c>
      <c r="G52" s="26">
        <v>41881</v>
      </c>
      <c r="H52" s="24" t="s">
        <v>12</v>
      </c>
      <c r="I52" s="6"/>
      <c r="J52" s="46" t="str">
        <f>IFERROR(VLOOKUP(LEFT(C52,SEARCH(" ",C52)-1),'Code clients'!$A$3:$B$21,2,FALSE),"??")</f>
        <v>??</v>
      </c>
    </row>
    <row r="53" spans="1:10">
      <c r="A53" s="31" t="s">
        <v>155</v>
      </c>
      <c r="B53" s="24" t="s">
        <v>156</v>
      </c>
      <c r="C53" s="24" t="s">
        <v>157</v>
      </c>
      <c r="D53" s="25">
        <v>100</v>
      </c>
      <c r="E53" s="25">
        <f t="shared" si="0"/>
        <v>20</v>
      </c>
      <c r="F53" s="25">
        <f>D53+E53</f>
        <v>120</v>
      </c>
      <c r="G53" s="26">
        <v>41801</v>
      </c>
      <c r="H53" s="24" t="s">
        <v>13</v>
      </c>
      <c r="I53" s="6"/>
      <c r="J53" s="46" t="str">
        <f>IFERROR(VLOOKUP(LEFT(C53,SEARCH(" ",C53)-1),'Code clients'!$A$3:$B$21,2,FALSE),"??")</f>
        <v>??</v>
      </c>
    </row>
    <row r="54" spans="1:10" hidden="1">
      <c r="A54" s="31" t="s">
        <v>114</v>
      </c>
      <c r="B54" s="24" t="s">
        <v>113</v>
      </c>
      <c r="C54" s="24" t="s">
        <v>115</v>
      </c>
      <c r="D54" s="25">
        <v>100</v>
      </c>
      <c r="E54" s="25">
        <f t="shared" si="0"/>
        <v>20</v>
      </c>
      <c r="F54" s="25">
        <f>D54+E54</f>
        <v>120</v>
      </c>
      <c r="G54" s="26">
        <v>41838</v>
      </c>
      <c r="H54" s="24" t="s">
        <v>13</v>
      </c>
      <c r="I54" s="6"/>
      <c r="J54" s="46">
        <f>IFERROR(VLOOKUP(LEFT(C54,SEARCH(" ",C54)-1),'Code clients'!$A$3:$B$21,2,FALSE),"??")</f>
        <v>1</v>
      </c>
    </row>
    <row r="55" spans="1:10" hidden="1">
      <c r="A55" s="31" t="s">
        <v>114</v>
      </c>
      <c r="B55" s="24" t="s">
        <v>116</v>
      </c>
      <c r="C55" s="24" t="s">
        <v>117</v>
      </c>
      <c r="D55" s="25">
        <v>100</v>
      </c>
      <c r="E55" s="25">
        <f t="shared" si="0"/>
        <v>20</v>
      </c>
      <c r="F55" s="25">
        <f>D55+E55</f>
        <v>120</v>
      </c>
      <c r="G55" s="26">
        <v>41845</v>
      </c>
      <c r="H55" s="24" t="s">
        <v>13</v>
      </c>
      <c r="I55" s="6"/>
      <c r="J55" s="46">
        <f>IFERROR(VLOOKUP(LEFT(C55,SEARCH(" ",C55)-1),'Code clients'!$A$3:$B$21,2,FALSE),"??")</f>
        <v>12</v>
      </c>
    </row>
    <row r="56" spans="1:10" hidden="1">
      <c r="A56" s="31" t="s">
        <v>114</v>
      </c>
      <c r="B56" s="24" t="s">
        <v>118</v>
      </c>
      <c r="C56" s="24" t="s">
        <v>119</v>
      </c>
      <c r="D56" s="25">
        <v>100</v>
      </c>
      <c r="E56" s="25">
        <f t="shared" si="0"/>
        <v>20</v>
      </c>
      <c r="F56" s="25">
        <f>D56+E56</f>
        <v>120</v>
      </c>
      <c r="G56" s="26">
        <v>41936</v>
      </c>
      <c r="H56" s="24" t="s">
        <v>13</v>
      </c>
      <c r="I56" s="6"/>
      <c r="J56" s="46">
        <f>IFERROR(VLOOKUP(LEFT(C56,SEARCH(" ",C56)-1),'Code clients'!$A$3:$B$21,2,FALSE),"??")</f>
        <v>7</v>
      </c>
    </row>
    <row r="57" spans="1:10">
      <c r="A57" s="33" t="s">
        <v>114</v>
      </c>
      <c r="B57" s="24" t="s">
        <v>120</v>
      </c>
      <c r="C57" s="24" t="s">
        <v>121</v>
      </c>
      <c r="D57" s="25">
        <v>100</v>
      </c>
      <c r="E57" s="25">
        <f t="shared" si="0"/>
        <v>20</v>
      </c>
      <c r="F57" s="25">
        <f>D57+E57</f>
        <v>120</v>
      </c>
      <c r="G57" s="26">
        <v>41881</v>
      </c>
      <c r="H57" s="24" t="s">
        <v>12</v>
      </c>
      <c r="I57" s="6"/>
      <c r="J57" s="46" t="str">
        <f>IFERROR(VLOOKUP(LEFT(C57,SEARCH(" ",C57)-1),'Code clients'!$A$3:$B$21,2,FALSE),"??")</f>
        <v>??</v>
      </c>
    </row>
    <row r="58" spans="1:10" hidden="1">
      <c r="A58" s="34" t="s">
        <v>114</v>
      </c>
      <c r="B58" s="6" t="s">
        <v>122</v>
      </c>
      <c r="C58" s="6" t="s">
        <v>123</v>
      </c>
      <c r="D58" s="25">
        <v>100</v>
      </c>
      <c r="E58" s="25">
        <f t="shared" si="0"/>
        <v>20</v>
      </c>
      <c r="F58" s="25">
        <f>D58+E58</f>
        <v>120</v>
      </c>
      <c r="G58" s="6"/>
      <c r="H58" s="24" t="s">
        <v>229</v>
      </c>
      <c r="I58" s="6"/>
      <c r="J58" s="46">
        <f>IFERROR(VLOOKUP(LEFT(C58,SEARCH(" ",C58)-1),'Code clients'!$A$3:$B$21,2,FALSE),"??")</f>
        <v>2</v>
      </c>
    </row>
    <row r="59" spans="1:10" hidden="1">
      <c r="A59" s="33" t="s">
        <v>114</v>
      </c>
      <c r="B59" s="24" t="s">
        <v>124</v>
      </c>
      <c r="C59" s="24" t="s">
        <v>125</v>
      </c>
      <c r="D59" s="25">
        <v>100</v>
      </c>
      <c r="E59" s="25">
        <f t="shared" si="0"/>
        <v>20</v>
      </c>
      <c r="F59" s="25">
        <f>D59+E59</f>
        <v>120</v>
      </c>
      <c r="G59" s="26">
        <v>41881</v>
      </c>
      <c r="H59" s="24" t="s">
        <v>12</v>
      </c>
      <c r="I59" s="6"/>
      <c r="J59" s="46">
        <f>IFERROR(VLOOKUP(LEFT(C59,SEARCH(" ",C59)-1),'Code clients'!$A$3:$B$21,2,FALSE),"??")</f>
        <v>8</v>
      </c>
    </row>
    <row r="60" spans="1:10" hidden="1">
      <c r="A60" s="33" t="s">
        <v>114</v>
      </c>
      <c r="B60" s="24" t="s">
        <v>126</v>
      </c>
      <c r="C60" s="24" t="s">
        <v>127</v>
      </c>
      <c r="D60" s="25">
        <v>100</v>
      </c>
      <c r="E60" s="25">
        <f t="shared" si="0"/>
        <v>20</v>
      </c>
      <c r="F60" s="25">
        <f>D60+E60</f>
        <v>120</v>
      </c>
      <c r="G60" s="26">
        <v>41882</v>
      </c>
      <c r="H60" s="24" t="s">
        <v>13</v>
      </c>
      <c r="I60" s="6"/>
      <c r="J60" s="46">
        <f>IFERROR(VLOOKUP(LEFT(C60,SEARCH(" ",C60)-1),'Code clients'!$A$3:$B$21,2,FALSE),"??")</f>
        <v>2</v>
      </c>
    </row>
    <row r="61" spans="1:10" hidden="1">
      <c r="A61" s="33" t="s">
        <v>114</v>
      </c>
      <c r="B61" s="24" t="s">
        <v>128</v>
      </c>
      <c r="C61" s="24" t="s">
        <v>129</v>
      </c>
      <c r="D61" s="25">
        <v>100</v>
      </c>
      <c r="E61" s="25">
        <f t="shared" si="0"/>
        <v>20</v>
      </c>
      <c r="F61" s="25">
        <f>D61+E61</f>
        <v>120</v>
      </c>
      <c r="G61" s="26">
        <v>41838</v>
      </c>
      <c r="H61" s="24" t="s">
        <v>13</v>
      </c>
      <c r="I61" s="6"/>
      <c r="J61" s="46">
        <f>IFERROR(VLOOKUP(LEFT(C61,SEARCH(" ",C61)-1),'Code clients'!$A$3:$B$21,2,FALSE),"??")</f>
        <v>1</v>
      </c>
    </row>
    <row r="62" spans="1:10" hidden="1">
      <c r="A62" s="33" t="s">
        <v>114</v>
      </c>
      <c r="B62" s="24" t="s">
        <v>130</v>
      </c>
      <c r="C62" s="24" t="s">
        <v>131</v>
      </c>
      <c r="D62" s="25">
        <v>100</v>
      </c>
      <c r="E62" s="25">
        <f t="shared" si="0"/>
        <v>20</v>
      </c>
      <c r="F62" s="25">
        <f>D62+E62</f>
        <v>120</v>
      </c>
      <c r="G62" s="26">
        <v>41905</v>
      </c>
      <c r="H62" s="24" t="s">
        <v>12</v>
      </c>
      <c r="I62" s="6"/>
      <c r="J62" s="46">
        <f>IFERROR(VLOOKUP(LEFT(C62,SEARCH(" ",C62)-1),'Code clients'!$A$3:$B$21,2,FALSE),"??")</f>
        <v>10</v>
      </c>
    </row>
    <row r="63" spans="1:10" hidden="1">
      <c r="A63" s="33" t="s">
        <v>114</v>
      </c>
      <c r="B63" s="24" t="s">
        <v>132</v>
      </c>
      <c r="C63" s="24" t="s">
        <v>133</v>
      </c>
      <c r="D63" s="25">
        <v>100</v>
      </c>
      <c r="E63" s="25">
        <f t="shared" si="0"/>
        <v>20</v>
      </c>
      <c r="F63" s="25">
        <f>D63+E63</f>
        <v>120</v>
      </c>
      <c r="G63" s="24"/>
      <c r="H63" s="24" t="s">
        <v>12</v>
      </c>
      <c r="I63" s="6"/>
      <c r="J63" s="46">
        <f>IFERROR(VLOOKUP(LEFT(C63,SEARCH(" ",C63)-1),'Code clients'!$A$3:$B$21,2,FALSE),"??")</f>
        <v>10</v>
      </c>
    </row>
    <row r="64" spans="1:10" hidden="1">
      <c r="A64" s="33" t="s">
        <v>114</v>
      </c>
      <c r="B64" s="24" t="s">
        <v>134</v>
      </c>
      <c r="C64" s="24" t="s">
        <v>135</v>
      </c>
      <c r="D64" s="25">
        <v>100</v>
      </c>
      <c r="E64" s="25">
        <f t="shared" si="0"/>
        <v>20</v>
      </c>
      <c r="F64" s="25">
        <f>D64+E64</f>
        <v>120</v>
      </c>
      <c r="G64" s="26">
        <v>41838</v>
      </c>
      <c r="H64" s="24" t="s">
        <v>13</v>
      </c>
      <c r="I64" s="6"/>
      <c r="J64" s="46">
        <f>IFERROR(VLOOKUP(LEFT(C64,SEARCH(" ",C64)-1),'Code clients'!$A$3:$B$21,2,FALSE),"??")</f>
        <v>1</v>
      </c>
    </row>
    <row r="65" spans="1:10" hidden="1">
      <c r="A65" s="33" t="s">
        <v>114</v>
      </c>
      <c r="B65" s="24" t="s">
        <v>136</v>
      </c>
      <c r="C65" s="24" t="s">
        <v>137</v>
      </c>
      <c r="D65" s="25">
        <v>100</v>
      </c>
      <c r="E65" s="25">
        <f t="shared" si="0"/>
        <v>20</v>
      </c>
      <c r="F65" s="25">
        <f>D65+E65</f>
        <v>120</v>
      </c>
      <c r="G65" s="26">
        <v>41838</v>
      </c>
      <c r="H65" s="24" t="s">
        <v>13</v>
      </c>
      <c r="I65" s="6"/>
      <c r="J65" s="46">
        <f>IFERROR(VLOOKUP(LEFT(C65,SEARCH(" ",C65)-1),'Code clients'!$A$3:$B$21,2,FALSE),"??")</f>
        <v>1</v>
      </c>
    </row>
    <row r="66" spans="1:10" hidden="1">
      <c r="A66" s="33" t="s">
        <v>114</v>
      </c>
      <c r="B66" s="24" t="s">
        <v>138</v>
      </c>
      <c r="C66" s="24" t="s">
        <v>139</v>
      </c>
      <c r="D66" s="25">
        <v>100</v>
      </c>
      <c r="E66" s="25">
        <f t="shared" si="0"/>
        <v>20</v>
      </c>
      <c r="F66" s="25">
        <f>D66+E66</f>
        <v>120</v>
      </c>
      <c r="G66" s="26">
        <v>41893</v>
      </c>
      <c r="H66" s="24" t="s">
        <v>13</v>
      </c>
      <c r="I66" s="6"/>
      <c r="J66" s="46">
        <f>IFERROR(VLOOKUP(LEFT(C66,SEARCH(" ",C66)-1),'Code clients'!$A$3:$B$21,2,FALSE),"??")</f>
        <v>2</v>
      </c>
    </row>
    <row r="67" spans="1:10">
      <c r="A67" s="33" t="s">
        <v>114</v>
      </c>
      <c r="B67" s="24" t="s">
        <v>140</v>
      </c>
      <c r="C67" s="24" t="s">
        <v>141</v>
      </c>
      <c r="D67" s="25">
        <v>100</v>
      </c>
      <c r="E67" s="25">
        <f t="shared" si="0"/>
        <v>20</v>
      </c>
      <c r="F67" s="25">
        <f>D67+E67</f>
        <v>120</v>
      </c>
      <c r="G67" s="26">
        <v>41905</v>
      </c>
      <c r="H67" s="24" t="s">
        <v>12</v>
      </c>
      <c r="I67" s="6"/>
      <c r="J67" s="46" t="str">
        <f>IFERROR(VLOOKUP(LEFT(C67,SEARCH(" ",C67)-1),'Code clients'!$A$3:$B$21,2,FALSE),"??")</f>
        <v>??</v>
      </c>
    </row>
    <row r="68" spans="1:10" hidden="1">
      <c r="A68" s="33" t="s">
        <v>114</v>
      </c>
      <c r="B68" s="24" t="s">
        <v>142</v>
      </c>
      <c r="C68" s="24" t="s">
        <v>143</v>
      </c>
      <c r="D68" s="25">
        <v>100</v>
      </c>
      <c r="E68" s="25">
        <f t="shared" si="0"/>
        <v>20</v>
      </c>
      <c r="F68" s="25">
        <f>D68+E68</f>
        <v>120</v>
      </c>
      <c r="G68" s="26">
        <v>41845</v>
      </c>
      <c r="H68" s="24" t="s">
        <v>13</v>
      </c>
      <c r="I68" s="6"/>
      <c r="J68" s="46">
        <f>IFERROR(VLOOKUP(LEFT(C68,SEARCH(" ",C68)-1),'Code clients'!$A$3:$B$21,2,FALSE),"??")</f>
        <v>1</v>
      </c>
    </row>
    <row r="69" spans="1:10" hidden="1">
      <c r="A69" s="33" t="s">
        <v>114</v>
      </c>
      <c r="B69" s="24" t="s">
        <v>144</v>
      </c>
      <c r="C69" s="24" t="s">
        <v>145</v>
      </c>
      <c r="D69" s="25">
        <v>100</v>
      </c>
      <c r="E69" s="25">
        <f t="shared" si="0"/>
        <v>20</v>
      </c>
      <c r="F69" s="25">
        <f>D69+E69</f>
        <v>120</v>
      </c>
      <c r="G69" s="26">
        <v>41881</v>
      </c>
      <c r="H69" s="24" t="s">
        <v>12</v>
      </c>
      <c r="I69" s="6"/>
      <c r="J69" s="46">
        <f>IFERROR(VLOOKUP(LEFT(C69,SEARCH(" ",C69)-1),'Code clients'!$A$3:$B$21,2,FALSE),"??")</f>
        <v>17</v>
      </c>
    </row>
    <row r="70" spans="1:10" hidden="1">
      <c r="A70" s="33" t="s">
        <v>114</v>
      </c>
      <c r="B70" s="24" t="s">
        <v>146</v>
      </c>
      <c r="C70" s="24" t="s">
        <v>147</v>
      </c>
      <c r="D70" s="25">
        <v>100</v>
      </c>
      <c r="E70" s="25">
        <f t="shared" si="0"/>
        <v>20</v>
      </c>
      <c r="F70" s="25">
        <f>D70+E70</f>
        <v>120</v>
      </c>
      <c r="G70" s="26">
        <v>41901</v>
      </c>
      <c r="H70" s="24" t="s">
        <v>13</v>
      </c>
      <c r="I70" s="6"/>
      <c r="J70" s="46">
        <f>IFERROR(VLOOKUP(LEFT(C70,SEARCH(" ",C70)-1),'Code clients'!$A$3:$B$21,2,FALSE),"??")</f>
        <v>9</v>
      </c>
    </row>
    <row r="71" spans="1:10" hidden="1">
      <c r="A71" s="33" t="s">
        <v>114</v>
      </c>
      <c r="B71" s="24" t="s">
        <v>148</v>
      </c>
      <c r="C71" s="24" t="s">
        <v>149</v>
      </c>
      <c r="D71" s="25">
        <v>100</v>
      </c>
      <c r="E71" s="25">
        <f t="shared" si="0"/>
        <v>20</v>
      </c>
      <c r="F71" s="25">
        <f>D71+E71</f>
        <v>120</v>
      </c>
      <c r="G71" s="26">
        <v>41890</v>
      </c>
      <c r="H71" s="24" t="s">
        <v>13</v>
      </c>
      <c r="I71" s="6"/>
      <c r="J71" s="46">
        <f>IFERROR(VLOOKUP(LEFT(C71,SEARCH(" ",C71)-1),'Code clients'!$A$3:$B$21,2,FALSE),"??")</f>
        <v>9</v>
      </c>
    </row>
    <row r="72" spans="1:10" hidden="1">
      <c r="A72" s="33" t="s">
        <v>114</v>
      </c>
      <c r="B72" s="24" t="s">
        <v>150</v>
      </c>
      <c r="C72" s="24" t="s">
        <v>151</v>
      </c>
      <c r="D72" s="25">
        <v>100</v>
      </c>
      <c r="E72" s="25">
        <f t="shared" ref="E72:E131" si="1">D72*$E$6</f>
        <v>20</v>
      </c>
      <c r="F72" s="25">
        <f>D72+E72</f>
        <v>120</v>
      </c>
      <c r="G72" s="26">
        <v>41838</v>
      </c>
      <c r="H72" s="24" t="s">
        <v>13</v>
      </c>
      <c r="I72" s="6"/>
      <c r="J72" s="46">
        <f>IFERROR(VLOOKUP(LEFT(C72,SEARCH(" ",C72)-1),'Code clients'!$A$3:$B$21,2,FALSE),"??")</f>
        <v>6</v>
      </c>
    </row>
    <row r="73" spans="1:10" hidden="1">
      <c r="A73" s="33" t="s">
        <v>114</v>
      </c>
      <c r="B73" s="24" t="s">
        <v>152</v>
      </c>
      <c r="C73" s="24" t="s">
        <v>153</v>
      </c>
      <c r="D73" s="25">
        <v>100</v>
      </c>
      <c r="E73" s="25">
        <f t="shared" si="1"/>
        <v>20</v>
      </c>
      <c r="F73" s="25">
        <f>D73+E73</f>
        <v>120</v>
      </c>
      <c r="G73" s="26">
        <v>41834</v>
      </c>
      <c r="H73" s="24" t="s">
        <v>13</v>
      </c>
      <c r="I73" s="6"/>
      <c r="J73" s="46">
        <f>IFERROR(VLOOKUP(LEFT(C73,SEARCH(" ",C73)-1),'Code clients'!$A$3:$B$21,2,FALSE),"??")</f>
        <v>6</v>
      </c>
    </row>
    <row r="74" spans="1:10" hidden="1">
      <c r="A74" s="35" t="s">
        <v>159</v>
      </c>
      <c r="B74" s="36" t="s">
        <v>160</v>
      </c>
      <c r="C74" s="36" t="s">
        <v>161</v>
      </c>
      <c r="D74" s="25">
        <v>100</v>
      </c>
      <c r="E74" s="25">
        <f t="shared" si="1"/>
        <v>20</v>
      </c>
      <c r="F74" s="25">
        <f>D74+E74</f>
        <v>120</v>
      </c>
      <c r="G74" s="36"/>
      <c r="H74" s="36"/>
      <c r="I74" s="6"/>
      <c r="J74" s="46">
        <f>IFERROR(VLOOKUP(LEFT(C74,SEARCH(" ",C74)-1),'Code clients'!$A$3:$B$21,2,FALSE),"??")</f>
        <v>9</v>
      </c>
    </row>
    <row r="75" spans="1:10" hidden="1">
      <c r="A75" s="33" t="s">
        <v>159</v>
      </c>
      <c r="B75" s="24" t="s">
        <v>162</v>
      </c>
      <c r="C75" s="24" t="s">
        <v>163</v>
      </c>
      <c r="D75" s="25">
        <v>100</v>
      </c>
      <c r="E75" s="25">
        <f t="shared" si="1"/>
        <v>20</v>
      </c>
      <c r="F75" s="25">
        <f>D75+E75</f>
        <v>120</v>
      </c>
      <c r="G75" s="26">
        <v>41901</v>
      </c>
      <c r="H75" s="24" t="s">
        <v>13</v>
      </c>
      <c r="I75" s="6"/>
      <c r="J75" s="46">
        <f>IFERROR(VLOOKUP(LEFT(C75,SEARCH(" ",C75)-1),'Code clients'!$A$3:$B$21,2,FALSE),"??")</f>
        <v>9</v>
      </c>
    </row>
    <row r="76" spans="1:10" hidden="1">
      <c r="A76" s="33" t="s">
        <v>114</v>
      </c>
      <c r="B76" s="24" t="s">
        <v>164</v>
      </c>
      <c r="C76" s="24" t="s">
        <v>165</v>
      </c>
      <c r="D76" s="25">
        <v>100</v>
      </c>
      <c r="E76" s="25">
        <f t="shared" si="1"/>
        <v>20</v>
      </c>
      <c r="F76" s="25">
        <f>D76+E76</f>
        <v>120</v>
      </c>
      <c r="G76" s="26">
        <v>41845</v>
      </c>
      <c r="H76" s="24" t="s">
        <v>13</v>
      </c>
      <c r="I76" s="6"/>
      <c r="J76" s="46">
        <f>IFERROR(VLOOKUP(LEFT(C76,SEARCH(" ",C76)-1),'Code clients'!$A$3:$B$21,2,FALSE),"??")</f>
        <v>1</v>
      </c>
    </row>
    <row r="77" spans="1:10" hidden="1">
      <c r="A77" s="33" t="s">
        <v>166</v>
      </c>
      <c r="B77" s="24" t="s">
        <v>167</v>
      </c>
      <c r="C77" s="24" t="s">
        <v>168</v>
      </c>
      <c r="D77" s="25">
        <v>100</v>
      </c>
      <c r="E77" s="25">
        <f t="shared" si="1"/>
        <v>20</v>
      </c>
      <c r="F77" s="25">
        <f>D77+E77</f>
        <v>120</v>
      </c>
      <c r="G77" s="26">
        <v>41831</v>
      </c>
      <c r="H77" s="24" t="s">
        <v>13</v>
      </c>
      <c r="I77" s="6"/>
      <c r="J77" s="46">
        <f>IFERROR(VLOOKUP(LEFT(C77,SEARCH(" ",C77)-1),'Code clients'!$A$3:$B$21,2,FALSE),"??")</f>
        <v>13</v>
      </c>
    </row>
    <row r="78" spans="1:10" hidden="1">
      <c r="A78" s="33" t="s">
        <v>166</v>
      </c>
      <c r="B78" s="24" t="s">
        <v>169</v>
      </c>
      <c r="C78" s="24" t="s">
        <v>170</v>
      </c>
      <c r="D78" s="25">
        <v>100</v>
      </c>
      <c r="E78" s="25">
        <f t="shared" si="1"/>
        <v>20</v>
      </c>
      <c r="F78" s="25">
        <f>D78+E78</f>
        <v>120</v>
      </c>
      <c r="G78" s="26">
        <v>41894</v>
      </c>
      <c r="H78" s="24" t="s">
        <v>13</v>
      </c>
      <c r="I78" s="6"/>
      <c r="J78" s="46">
        <f>IFERROR(VLOOKUP(LEFT(C78,SEARCH(" ",C78)-1),'Code clients'!$A$3:$B$21,2,FALSE),"??")</f>
        <v>1</v>
      </c>
    </row>
    <row r="79" spans="1:10" hidden="1">
      <c r="A79" s="33" t="s">
        <v>171</v>
      </c>
      <c r="B79" s="24" t="s">
        <v>172</v>
      </c>
      <c r="C79" s="24" t="s">
        <v>173</v>
      </c>
      <c r="D79" s="25">
        <v>100</v>
      </c>
      <c r="E79" s="25">
        <f t="shared" si="1"/>
        <v>20</v>
      </c>
      <c r="F79" s="25">
        <f>D79+E79</f>
        <v>120</v>
      </c>
      <c r="G79" s="26">
        <v>41894</v>
      </c>
      <c r="H79" s="24" t="s">
        <v>13</v>
      </c>
      <c r="I79" s="6"/>
      <c r="J79" s="46">
        <f>IFERROR(VLOOKUP(LEFT(C79,SEARCH(" ",C79)-1),'Code clients'!$A$3:$B$21,2,FALSE),"??")</f>
        <v>1</v>
      </c>
    </row>
    <row r="80" spans="1:10" hidden="1">
      <c r="A80" s="33"/>
      <c r="B80" s="24" t="s">
        <v>207</v>
      </c>
      <c r="C80" s="24" t="s">
        <v>208</v>
      </c>
      <c r="D80" s="25">
        <v>100</v>
      </c>
      <c r="E80" s="25">
        <f t="shared" si="1"/>
        <v>20</v>
      </c>
      <c r="F80" s="25">
        <f>D80+E80</f>
        <v>120</v>
      </c>
      <c r="G80" s="26">
        <v>41901</v>
      </c>
      <c r="H80" s="24" t="s">
        <v>13</v>
      </c>
      <c r="I80" s="6"/>
      <c r="J80" s="46">
        <f>IFERROR(VLOOKUP(LEFT(C80,SEARCH(" ",C80)-1),'Code clients'!$A$3:$B$21,2,FALSE),"??")</f>
        <v>6</v>
      </c>
    </row>
    <row r="81" spans="1:10">
      <c r="A81" s="33" t="s">
        <v>174</v>
      </c>
      <c r="B81" s="24" t="s">
        <v>175</v>
      </c>
      <c r="C81" s="24" t="s">
        <v>176</v>
      </c>
      <c r="D81" s="25">
        <v>100</v>
      </c>
      <c r="E81" s="25">
        <f t="shared" si="1"/>
        <v>20</v>
      </c>
      <c r="F81" s="25">
        <f>D81+E81</f>
        <v>120</v>
      </c>
      <c r="G81" s="26">
        <v>41897</v>
      </c>
      <c r="H81" s="24" t="s">
        <v>13</v>
      </c>
      <c r="I81" s="6"/>
      <c r="J81" s="46" t="str">
        <f>IFERROR(VLOOKUP(LEFT(C81,SEARCH(" ",C81)-1),'Code clients'!$A$3:$B$21,2,FALSE),"??")</f>
        <v>??</v>
      </c>
    </row>
    <row r="82" spans="1:10">
      <c r="A82" s="37" t="s">
        <v>178</v>
      </c>
      <c r="B82" s="38" t="s">
        <v>177</v>
      </c>
      <c r="C82" s="38" t="s">
        <v>179</v>
      </c>
      <c r="D82" s="25">
        <v>100</v>
      </c>
      <c r="E82" s="25">
        <f t="shared" si="1"/>
        <v>20</v>
      </c>
      <c r="F82" s="25">
        <f>D82+E82</f>
        <v>120</v>
      </c>
      <c r="G82" s="38"/>
      <c r="H82" s="24" t="s">
        <v>229</v>
      </c>
      <c r="I82" s="6"/>
      <c r="J82" s="46" t="str">
        <f>IFERROR(VLOOKUP(LEFT(C82,SEARCH(" ",C82)-1),'Code clients'!$A$3:$B$21,2,FALSE),"??")</f>
        <v>??</v>
      </c>
    </row>
    <row r="83" spans="1:10">
      <c r="A83" s="23">
        <v>41889</v>
      </c>
      <c r="B83" s="24" t="s">
        <v>180</v>
      </c>
      <c r="C83" s="24" t="s">
        <v>181</v>
      </c>
      <c r="D83" s="25">
        <v>100</v>
      </c>
      <c r="E83" s="25">
        <f t="shared" si="1"/>
        <v>20</v>
      </c>
      <c r="F83" s="25">
        <f>D83+E83</f>
        <v>120</v>
      </c>
      <c r="G83" s="26">
        <v>42354</v>
      </c>
      <c r="H83" s="24" t="s">
        <v>12</v>
      </c>
      <c r="I83" s="6"/>
      <c r="J83" s="46" t="str">
        <f>IFERROR(VLOOKUP(LEFT(C83,SEARCH(" ",C83)-1),'Code clients'!$A$3:$B$21,2,FALSE),"??")</f>
        <v>??</v>
      </c>
    </row>
    <row r="84" spans="1:10">
      <c r="A84" s="23">
        <v>41892</v>
      </c>
      <c r="B84" s="24" t="s">
        <v>182</v>
      </c>
      <c r="C84" s="24" t="s">
        <v>183</v>
      </c>
      <c r="D84" s="25">
        <v>100</v>
      </c>
      <c r="E84" s="25">
        <f t="shared" si="1"/>
        <v>20</v>
      </c>
      <c r="F84" s="25">
        <f>D84+E84</f>
        <v>120</v>
      </c>
      <c r="G84" s="24"/>
      <c r="H84" s="24" t="s">
        <v>12</v>
      </c>
      <c r="I84" s="6"/>
      <c r="J84" s="46" t="str">
        <f>IFERROR(VLOOKUP(LEFT(C84,SEARCH(" ",C84)-1),'Code clients'!$A$3:$B$21,2,FALSE),"??")</f>
        <v>??</v>
      </c>
    </row>
    <row r="85" spans="1:10" hidden="1">
      <c r="A85" s="23">
        <v>41920</v>
      </c>
      <c r="B85" s="24" t="s">
        <v>184</v>
      </c>
      <c r="C85" s="24" t="s">
        <v>185</v>
      </c>
      <c r="D85" s="25">
        <v>100</v>
      </c>
      <c r="E85" s="25">
        <f t="shared" si="1"/>
        <v>20</v>
      </c>
      <c r="F85" s="25">
        <f>D85+E85</f>
        <v>120</v>
      </c>
      <c r="G85" s="26">
        <v>41936</v>
      </c>
      <c r="H85" s="24" t="s">
        <v>13</v>
      </c>
      <c r="I85" s="6"/>
      <c r="J85" s="46">
        <f>IFERROR(VLOOKUP(LEFT(C85,SEARCH(" ",C85)-1),'Code clients'!$A$3:$B$21,2,FALSE),"??")</f>
        <v>1</v>
      </c>
    </row>
    <row r="86" spans="1:10" hidden="1">
      <c r="A86" s="23">
        <v>41918</v>
      </c>
      <c r="B86" s="24" t="s">
        <v>186</v>
      </c>
      <c r="C86" s="24" t="s">
        <v>187</v>
      </c>
      <c r="D86" s="25">
        <v>100</v>
      </c>
      <c r="E86" s="25">
        <f t="shared" si="1"/>
        <v>20</v>
      </c>
      <c r="F86" s="25">
        <f>D86+E86</f>
        <v>120</v>
      </c>
      <c r="G86" s="26">
        <v>41928</v>
      </c>
      <c r="H86" s="24" t="s">
        <v>13</v>
      </c>
      <c r="I86" s="6"/>
      <c r="J86" s="46">
        <f>IFERROR(VLOOKUP(LEFT(C86,SEARCH(" ",C86)-1),'Code clients'!$A$3:$B$21,2,FALSE),"??")</f>
        <v>6</v>
      </c>
    </row>
    <row r="87" spans="1:10">
      <c r="A87" s="23">
        <v>41918</v>
      </c>
      <c r="B87" s="24" t="s">
        <v>188</v>
      </c>
      <c r="C87" s="24" t="s">
        <v>189</v>
      </c>
      <c r="D87" s="25">
        <v>100</v>
      </c>
      <c r="E87" s="25">
        <f t="shared" si="1"/>
        <v>20</v>
      </c>
      <c r="F87" s="25">
        <f>D87+E87</f>
        <v>120</v>
      </c>
      <c r="G87" s="26">
        <v>41941</v>
      </c>
      <c r="H87" s="24" t="s">
        <v>13</v>
      </c>
      <c r="I87" s="6"/>
      <c r="J87" s="46" t="str">
        <f>IFERROR(VLOOKUP(LEFT(C87,SEARCH(" ",C87)-1),'Code clients'!$A$3:$B$21,2,FALSE),"??")</f>
        <v>??</v>
      </c>
    </row>
    <row r="88" spans="1:10" hidden="1">
      <c r="A88" s="23">
        <v>41918</v>
      </c>
      <c r="B88" s="24" t="s">
        <v>188</v>
      </c>
      <c r="C88" s="24" t="s">
        <v>190</v>
      </c>
      <c r="D88" s="25">
        <v>100</v>
      </c>
      <c r="E88" s="25">
        <f t="shared" si="1"/>
        <v>20</v>
      </c>
      <c r="F88" s="25">
        <f>D88+E88</f>
        <v>120</v>
      </c>
      <c r="G88" s="26">
        <v>41960</v>
      </c>
      <c r="H88" s="24" t="s">
        <v>13</v>
      </c>
      <c r="I88" s="6"/>
      <c r="J88" s="46">
        <f>IFERROR(VLOOKUP(LEFT(C88,SEARCH(" ",C88)-1),'Code clients'!$A$3:$B$21,2,FALSE),"??")</f>
        <v>6</v>
      </c>
    </row>
    <row r="89" spans="1:10" hidden="1">
      <c r="A89" s="23">
        <v>41918</v>
      </c>
      <c r="B89" s="24" t="s">
        <v>191</v>
      </c>
      <c r="C89" s="24" t="s">
        <v>192</v>
      </c>
      <c r="D89" s="25">
        <v>100</v>
      </c>
      <c r="E89" s="25">
        <f t="shared" si="1"/>
        <v>20</v>
      </c>
      <c r="F89" s="25">
        <f>D89+E89</f>
        <v>120</v>
      </c>
      <c r="G89" s="26">
        <v>42354</v>
      </c>
      <c r="H89" s="24" t="s">
        <v>12</v>
      </c>
      <c r="I89" s="6"/>
      <c r="J89" s="46">
        <f>IFERROR(VLOOKUP(LEFT(C89,SEARCH(" ",C89)-1),'Code clients'!$A$3:$B$21,2,FALSE),"??")</f>
        <v>8</v>
      </c>
    </row>
    <row r="90" spans="1:10" hidden="1">
      <c r="A90" s="23">
        <v>41918</v>
      </c>
      <c r="B90" s="24" t="s">
        <v>193</v>
      </c>
      <c r="C90" s="24" t="s">
        <v>194</v>
      </c>
      <c r="D90" s="25">
        <v>100</v>
      </c>
      <c r="E90" s="25">
        <f t="shared" si="1"/>
        <v>20</v>
      </c>
      <c r="F90" s="25">
        <f>D90+E90</f>
        <v>120</v>
      </c>
      <c r="G90" s="26">
        <v>41936</v>
      </c>
      <c r="H90" s="24" t="s">
        <v>13</v>
      </c>
      <c r="I90" s="6"/>
      <c r="J90" s="46">
        <f>IFERROR(VLOOKUP(LEFT(C90,SEARCH(" ",C90)-1),'Code clients'!$A$3:$B$21,2,FALSE),"??")</f>
        <v>7</v>
      </c>
    </row>
    <row r="91" spans="1:10">
      <c r="A91" s="29">
        <v>41918</v>
      </c>
      <c r="B91" s="6" t="s">
        <v>195</v>
      </c>
      <c r="C91" s="6" t="s">
        <v>196</v>
      </c>
      <c r="D91" s="25">
        <v>100</v>
      </c>
      <c r="E91" s="25">
        <f t="shared" si="1"/>
        <v>20</v>
      </c>
      <c r="F91" s="25">
        <f>D91+E91</f>
        <v>120</v>
      </c>
      <c r="G91" s="6"/>
      <c r="H91" s="24" t="s">
        <v>229</v>
      </c>
      <c r="I91" s="6"/>
      <c r="J91" s="46" t="str">
        <f>IFERROR(VLOOKUP(LEFT(C91,SEARCH(" ",C91)-1),'Code clients'!$A$3:$B$21,2,FALSE),"??")</f>
        <v>??</v>
      </c>
    </row>
    <row r="92" spans="1:10" hidden="1">
      <c r="A92" s="23">
        <v>38266</v>
      </c>
      <c r="B92" s="24" t="s">
        <v>197</v>
      </c>
      <c r="C92" s="24" t="s">
        <v>198</v>
      </c>
      <c r="D92" s="25">
        <v>100</v>
      </c>
      <c r="E92" s="25">
        <f t="shared" si="1"/>
        <v>20</v>
      </c>
      <c r="F92" s="25">
        <f>D92+E92</f>
        <v>120</v>
      </c>
      <c r="G92" s="26">
        <v>41925</v>
      </c>
      <c r="H92" s="24" t="s">
        <v>13</v>
      </c>
      <c r="I92" s="6"/>
      <c r="J92" s="46">
        <f>IFERROR(VLOOKUP(LEFT(C92,SEARCH(" ",C92)-1),'Code clients'!$A$3:$B$21,2,FALSE),"??")</f>
        <v>9</v>
      </c>
    </row>
    <row r="93" spans="1:10" hidden="1">
      <c r="A93" s="23">
        <v>41918</v>
      </c>
      <c r="B93" s="24" t="s">
        <v>199</v>
      </c>
      <c r="C93" s="24" t="s">
        <v>200</v>
      </c>
      <c r="D93" s="25">
        <v>100</v>
      </c>
      <c r="E93" s="25">
        <f t="shared" si="1"/>
        <v>20</v>
      </c>
      <c r="F93" s="25">
        <f>D93+E93</f>
        <v>120</v>
      </c>
      <c r="G93" s="26">
        <v>41939</v>
      </c>
      <c r="H93" s="24" t="s">
        <v>13</v>
      </c>
      <c r="I93" s="6"/>
      <c r="J93" s="46">
        <f>IFERROR(VLOOKUP(LEFT(C93,SEARCH(" ",C93)-1),'Code clients'!$A$3:$B$21,2,FALSE),"??")</f>
        <v>1</v>
      </c>
    </row>
    <row r="94" spans="1:10" hidden="1">
      <c r="A94" s="23">
        <v>41918</v>
      </c>
      <c r="B94" s="24" t="s">
        <v>201</v>
      </c>
      <c r="C94" s="24" t="s">
        <v>202</v>
      </c>
      <c r="D94" s="25">
        <v>100</v>
      </c>
      <c r="E94" s="25">
        <f t="shared" si="1"/>
        <v>20</v>
      </c>
      <c r="F94" s="25">
        <f>D94+E94</f>
        <v>120</v>
      </c>
      <c r="G94" s="26">
        <v>41948</v>
      </c>
      <c r="H94" s="24" t="s">
        <v>13</v>
      </c>
      <c r="I94" s="6"/>
      <c r="J94" s="46">
        <f>IFERROR(VLOOKUP(LEFT(C94,SEARCH(" ",C94)-1),'Code clients'!$A$3:$B$21,2,FALSE),"??")</f>
        <v>1</v>
      </c>
    </row>
    <row r="95" spans="1:10" hidden="1">
      <c r="A95" s="29">
        <v>41918</v>
      </c>
      <c r="B95" s="6" t="s">
        <v>203</v>
      </c>
      <c r="C95" s="6" t="s">
        <v>204</v>
      </c>
      <c r="D95" s="25">
        <v>100</v>
      </c>
      <c r="E95" s="25">
        <f t="shared" si="1"/>
        <v>20</v>
      </c>
      <c r="F95" s="25">
        <f>D95+E95</f>
        <v>120</v>
      </c>
      <c r="G95" s="6"/>
      <c r="H95" s="6"/>
      <c r="I95" s="6"/>
      <c r="J95" s="46">
        <f>IFERROR(VLOOKUP(LEFT(C95,SEARCH(" ",C95)-1),'Code clients'!$A$3:$B$21,2,FALSE),"??")</f>
        <v>1</v>
      </c>
    </row>
    <row r="96" spans="1:10" hidden="1">
      <c r="A96" s="23">
        <v>41918</v>
      </c>
      <c r="B96" s="24" t="s">
        <v>205</v>
      </c>
      <c r="C96" s="24" t="s">
        <v>206</v>
      </c>
      <c r="D96" s="25">
        <v>100</v>
      </c>
      <c r="E96" s="25">
        <f t="shared" si="1"/>
        <v>20</v>
      </c>
      <c r="F96" s="25">
        <f>D96+E96</f>
        <v>120</v>
      </c>
      <c r="G96" s="26">
        <v>42354</v>
      </c>
      <c r="H96" s="24" t="s">
        <v>12</v>
      </c>
      <c r="I96" s="6"/>
      <c r="J96" s="46">
        <f>IFERROR(VLOOKUP(LEFT(C96,SEARCH(" ",C96)-1),'Code clients'!$A$3:$B$21,2,FALSE),"??")</f>
        <v>7</v>
      </c>
    </row>
    <row r="97" spans="1:10">
      <c r="A97" s="23">
        <v>41924</v>
      </c>
      <c r="B97" s="24" t="s">
        <v>209</v>
      </c>
      <c r="C97" s="24" t="s">
        <v>157</v>
      </c>
      <c r="D97" s="25">
        <v>100</v>
      </c>
      <c r="E97" s="25">
        <f t="shared" si="1"/>
        <v>20</v>
      </c>
      <c r="F97" s="25">
        <f>D97+E97</f>
        <v>120</v>
      </c>
      <c r="G97" s="26">
        <v>42361</v>
      </c>
      <c r="H97" s="24" t="s">
        <v>13</v>
      </c>
      <c r="I97" s="6"/>
      <c r="J97" s="46" t="str">
        <f>IFERROR(VLOOKUP(LEFT(C97,SEARCH(" ",C97)-1),'Code clients'!$A$3:$B$21,2,FALSE),"??")</f>
        <v>??</v>
      </c>
    </row>
    <row r="98" spans="1:10" hidden="1">
      <c r="A98" s="29">
        <v>41935</v>
      </c>
      <c r="B98" s="6" t="s">
        <v>210</v>
      </c>
      <c r="C98" s="6" t="s">
        <v>211</v>
      </c>
      <c r="D98" s="25">
        <v>100</v>
      </c>
      <c r="E98" s="25">
        <f t="shared" si="1"/>
        <v>20</v>
      </c>
      <c r="F98" s="25">
        <f>D98+E98</f>
        <v>120</v>
      </c>
      <c r="G98" s="6"/>
      <c r="H98" s="6"/>
      <c r="I98" s="6"/>
      <c r="J98" s="46">
        <f>IFERROR(VLOOKUP(LEFT(C98,SEARCH(" ",C98)-1),'Code clients'!$A$3:$B$21,2,FALSE),"??")</f>
        <v>2</v>
      </c>
    </row>
    <row r="99" spans="1:10" hidden="1">
      <c r="A99" s="23">
        <v>41935</v>
      </c>
      <c r="B99" s="24" t="s">
        <v>212</v>
      </c>
      <c r="C99" s="24" t="s">
        <v>213</v>
      </c>
      <c r="D99" s="25">
        <v>100</v>
      </c>
      <c r="E99" s="25">
        <f t="shared" si="1"/>
        <v>20</v>
      </c>
      <c r="F99" s="25">
        <f>D99+E99</f>
        <v>120</v>
      </c>
      <c r="G99" s="24"/>
      <c r="H99" s="24" t="s">
        <v>12</v>
      </c>
      <c r="I99" s="6"/>
      <c r="J99" s="46">
        <f>IFERROR(VLOOKUP(LEFT(C99,SEARCH(" ",C99)-1),'Code clients'!$A$3:$B$21,2,FALSE),"??")</f>
        <v>5</v>
      </c>
    </row>
    <row r="100" spans="1:10" hidden="1">
      <c r="A100" s="29">
        <v>41935</v>
      </c>
      <c r="B100" s="6" t="s">
        <v>214</v>
      </c>
      <c r="C100" s="6" t="s">
        <v>219</v>
      </c>
      <c r="D100" s="25">
        <v>100</v>
      </c>
      <c r="E100" s="25">
        <f t="shared" si="1"/>
        <v>20</v>
      </c>
      <c r="F100" s="25">
        <f>D100+E100</f>
        <v>120</v>
      </c>
      <c r="G100" s="6"/>
      <c r="H100" s="6"/>
      <c r="I100" s="6"/>
      <c r="J100" s="46">
        <f>IFERROR(VLOOKUP(LEFT(C100,SEARCH(" ",C100)-1),'Code clients'!$A$3:$B$21,2,FALSE),"??")</f>
        <v>8</v>
      </c>
    </row>
    <row r="101" spans="1:10" hidden="1">
      <c r="A101" s="23">
        <v>41935</v>
      </c>
      <c r="B101" s="24" t="s">
        <v>215</v>
      </c>
      <c r="C101" s="24" t="s">
        <v>216</v>
      </c>
      <c r="D101" s="25">
        <v>100</v>
      </c>
      <c r="E101" s="25">
        <f t="shared" si="1"/>
        <v>20</v>
      </c>
      <c r="F101" s="25">
        <f>D101+E101</f>
        <v>120</v>
      </c>
      <c r="G101" s="26">
        <v>41946</v>
      </c>
      <c r="H101" s="24" t="s">
        <v>13</v>
      </c>
      <c r="I101" s="6"/>
      <c r="J101" s="46">
        <f>IFERROR(VLOOKUP(LEFT(C101,SEARCH(" ",C101)-1),'Code clients'!$A$3:$B$21,2,FALSE),"??")</f>
        <v>13</v>
      </c>
    </row>
    <row r="102" spans="1:10">
      <c r="A102" s="29">
        <v>41935</v>
      </c>
      <c r="B102" s="6" t="s">
        <v>217</v>
      </c>
      <c r="C102" s="6" t="s">
        <v>218</v>
      </c>
      <c r="D102" s="25">
        <v>100</v>
      </c>
      <c r="E102" s="25">
        <f t="shared" si="1"/>
        <v>20</v>
      </c>
      <c r="F102" s="25">
        <f>D102+E102</f>
        <v>120</v>
      </c>
      <c r="G102" s="6"/>
      <c r="H102" s="6"/>
      <c r="I102" s="6"/>
      <c r="J102" s="46" t="str">
        <f>IFERROR(VLOOKUP(LEFT(C102,SEARCH(" ",C102)-1),'Code clients'!$A$3:$B$21,2,FALSE),"??")</f>
        <v>??</v>
      </c>
    </row>
    <row r="103" spans="1:10" hidden="1">
      <c r="A103" s="23">
        <v>41935</v>
      </c>
      <c r="B103" s="24" t="s">
        <v>220</v>
      </c>
      <c r="C103" s="24" t="s">
        <v>221</v>
      </c>
      <c r="D103" s="25">
        <v>100</v>
      </c>
      <c r="E103" s="25">
        <f t="shared" si="1"/>
        <v>20</v>
      </c>
      <c r="F103" s="25">
        <f>D103+E103</f>
        <v>120</v>
      </c>
      <c r="G103" s="26">
        <v>42362</v>
      </c>
      <c r="H103" s="24" t="s">
        <v>273</v>
      </c>
      <c r="I103" s="6"/>
      <c r="J103" s="46">
        <f>IFERROR(VLOOKUP(LEFT(C103,SEARCH(" ",C103)-1),'Code clients'!$A$3:$B$21,2,FALSE),"??")</f>
        <v>1</v>
      </c>
    </row>
    <row r="104" spans="1:10" hidden="1">
      <c r="A104" s="23">
        <v>41935</v>
      </c>
      <c r="B104" s="24" t="s">
        <v>222</v>
      </c>
      <c r="C104" s="24" t="s">
        <v>223</v>
      </c>
      <c r="D104" s="25">
        <v>100</v>
      </c>
      <c r="E104" s="25">
        <f t="shared" si="1"/>
        <v>20</v>
      </c>
      <c r="F104" s="25">
        <f>D104+E104</f>
        <v>120</v>
      </c>
      <c r="G104" s="26">
        <v>42362</v>
      </c>
      <c r="H104" s="24" t="s">
        <v>13</v>
      </c>
      <c r="I104" s="6"/>
      <c r="J104" s="46">
        <f>IFERROR(VLOOKUP(LEFT(C104,SEARCH(" ",C104)-1),'Code clients'!$A$3:$B$21,2,FALSE),"??")</f>
        <v>1</v>
      </c>
    </row>
    <row r="105" spans="1:10" hidden="1">
      <c r="A105" s="29">
        <v>41935</v>
      </c>
      <c r="B105" s="6" t="s">
        <v>224</v>
      </c>
      <c r="C105" s="6" t="s">
        <v>225</v>
      </c>
      <c r="D105" s="25">
        <v>100</v>
      </c>
      <c r="E105" s="25">
        <f t="shared" si="1"/>
        <v>20</v>
      </c>
      <c r="F105" s="25">
        <f>D105+E105</f>
        <v>120</v>
      </c>
      <c r="G105" s="6"/>
      <c r="H105" s="6"/>
      <c r="I105" s="6"/>
      <c r="J105" s="46">
        <f>IFERROR(VLOOKUP(LEFT(C105,SEARCH(" ",C105)-1),'Code clients'!$A$3:$B$21,2,FALSE),"??")</f>
        <v>2</v>
      </c>
    </row>
    <row r="106" spans="1:10" hidden="1">
      <c r="A106" s="23">
        <v>41942</v>
      </c>
      <c r="B106" s="24" t="s">
        <v>226</v>
      </c>
      <c r="C106" s="24" t="s">
        <v>227</v>
      </c>
      <c r="D106" s="25">
        <v>100</v>
      </c>
      <c r="E106" s="25">
        <f t="shared" si="1"/>
        <v>20</v>
      </c>
      <c r="F106" s="25">
        <f>D106+E106</f>
        <v>120</v>
      </c>
      <c r="G106" s="23">
        <v>41983</v>
      </c>
      <c r="H106" s="24" t="s">
        <v>13</v>
      </c>
      <c r="I106" s="6"/>
      <c r="J106" s="46">
        <f>IFERROR(VLOOKUP(LEFT(C106,SEARCH(" ",C106)-1),'Code clients'!$A$3:$B$21,2,FALSE),"??")</f>
        <v>9</v>
      </c>
    </row>
    <row r="107" spans="1:10">
      <c r="A107" s="23"/>
      <c r="B107" s="24" t="s">
        <v>270</v>
      </c>
      <c r="C107" s="24" t="s">
        <v>271</v>
      </c>
      <c r="D107" s="25">
        <v>100</v>
      </c>
      <c r="E107" s="25">
        <f t="shared" si="1"/>
        <v>20</v>
      </c>
      <c r="F107" s="25">
        <f>D107+E107</f>
        <v>120</v>
      </c>
      <c r="G107" s="23" t="s">
        <v>272</v>
      </c>
      <c r="H107" s="24" t="s">
        <v>14</v>
      </c>
      <c r="I107" s="6"/>
      <c r="J107" s="46" t="str">
        <f>IFERROR(VLOOKUP(LEFT(C107,SEARCH(" ",C107)-1),'Code clients'!$A$3:$B$21,2,FALSE),"??")</f>
        <v>??</v>
      </c>
    </row>
    <row r="108" spans="1:10" hidden="1">
      <c r="A108" s="29">
        <v>41973</v>
      </c>
      <c r="B108" s="6" t="s">
        <v>230</v>
      </c>
      <c r="C108" s="6" t="s">
        <v>231</v>
      </c>
      <c r="D108" s="25">
        <v>100</v>
      </c>
      <c r="E108" s="25">
        <f t="shared" si="1"/>
        <v>20</v>
      </c>
      <c r="F108" s="25">
        <f>D108+E108</f>
        <v>120</v>
      </c>
      <c r="G108" s="6"/>
      <c r="H108" s="6"/>
      <c r="I108" s="6"/>
      <c r="J108" s="46">
        <f>IFERROR(VLOOKUP(LEFT(C108,SEARCH(" ",C108)-1),'Code clients'!$A$3:$B$21,2,FALSE),"??")</f>
        <v>6</v>
      </c>
    </row>
    <row r="109" spans="1:10" hidden="1">
      <c r="A109" s="29">
        <v>41973</v>
      </c>
      <c r="B109" s="6" t="s">
        <v>232</v>
      </c>
      <c r="C109" s="6" t="s">
        <v>233</v>
      </c>
      <c r="D109" s="25">
        <v>100</v>
      </c>
      <c r="E109" s="25">
        <f t="shared" si="1"/>
        <v>20</v>
      </c>
      <c r="F109" s="25">
        <f>D109+E109</f>
        <v>120</v>
      </c>
      <c r="G109" s="6"/>
      <c r="H109" s="6"/>
      <c r="I109" s="6"/>
      <c r="J109" s="46">
        <f>IFERROR(VLOOKUP(LEFT(C109,SEARCH(" ",C109)-1),'Code clients'!$A$3:$B$21,2,FALSE),"??")</f>
        <v>6</v>
      </c>
    </row>
    <row r="110" spans="1:10" hidden="1">
      <c r="A110" s="23">
        <v>41973</v>
      </c>
      <c r="B110" s="24" t="s">
        <v>234</v>
      </c>
      <c r="C110" s="24" t="s">
        <v>235</v>
      </c>
      <c r="D110" s="25">
        <v>100</v>
      </c>
      <c r="E110" s="25">
        <f t="shared" si="1"/>
        <v>20</v>
      </c>
      <c r="F110" s="25">
        <f>D110+E110</f>
        <v>120</v>
      </c>
      <c r="G110" s="26">
        <v>42014</v>
      </c>
      <c r="H110" s="24" t="s">
        <v>12</v>
      </c>
      <c r="I110" s="6"/>
      <c r="J110" s="46">
        <f>IFERROR(VLOOKUP(LEFT(C110,SEARCH(" ",C110)-1),'Code clients'!$A$3:$B$21,2,FALSE),"??")</f>
        <v>4</v>
      </c>
    </row>
    <row r="111" spans="1:10" hidden="1">
      <c r="A111" s="39">
        <v>41973</v>
      </c>
      <c r="B111" s="40" t="s">
        <v>236</v>
      </c>
      <c r="C111" s="40" t="s">
        <v>237</v>
      </c>
      <c r="D111" s="25">
        <v>100</v>
      </c>
      <c r="E111" s="25">
        <f t="shared" si="1"/>
        <v>20</v>
      </c>
      <c r="F111" s="25">
        <f>D111+E111</f>
        <v>120</v>
      </c>
      <c r="G111" s="41" t="s">
        <v>238</v>
      </c>
      <c r="H111" s="6"/>
      <c r="I111" s="6"/>
      <c r="J111" s="46">
        <f>IFERROR(VLOOKUP(LEFT(C111,SEARCH(" ",C111)-1),'Code clients'!$A$3:$B$21,2,FALSE),"??")</f>
        <v>19</v>
      </c>
    </row>
    <row r="112" spans="1:10" hidden="1">
      <c r="A112" s="42">
        <v>41973</v>
      </c>
      <c r="B112" s="43" t="s">
        <v>236</v>
      </c>
      <c r="C112" s="43" t="s">
        <v>237</v>
      </c>
      <c r="D112" s="25">
        <v>100</v>
      </c>
      <c r="E112" s="25">
        <f t="shared" si="1"/>
        <v>20</v>
      </c>
      <c r="F112" s="25">
        <f>D112+E112</f>
        <v>120</v>
      </c>
      <c r="G112" s="26">
        <v>42353</v>
      </c>
      <c r="H112" s="24" t="s">
        <v>13</v>
      </c>
      <c r="I112" s="6"/>
      <c r="J112" s="46">
        <f>IFERROR(VLOOKUP(LEFT(C112,SEARCH(" ",C112)-1),'Code clients'!$A$3:$B$21,2,FALSE),"??")</f>
        <v>19</v>
      </c>
    </row>
    <row r="113" spans="1:10" hidden="1">
      <c r="A113" s="23">
        <v>41973</v>
      </c>
      <c r="B113" s="24" t="s">
        <v>239</v>
      </c>
      <c r="C113" s="24" t="s">
        <v>240</v>
      </c>
      <c r="D113" s="25">
        <v>100</v>
      </c>
      <c r="E113" s="25">
        <f t="shared" si="1"/>
        <v>20</v>
      </c>
      <c r="F113" s="25">
        <f>D113+E113</f>
        <v>120</v>
      </c>
      <c r="G113" s="26">
        <v>42347</v>
      </c>
      <c r="H113" s="24" t="s">
        <v>13</v>
      </c>
      <c r="I113" s="6"/>
      <c r="J113" s="46">
        <f>IFERROR(VLOOKUP(LEFT(C113,SEARCH(" ",C113)-1),'Code clients'!$A$3:$B$21,2,FALSE),"??")</f>
        <v>3</v>
      </c>
    </row>
    <row r="114" spans="1:10" hidden="1">
      <c r="A114" s="29">
        <v>41973</v>
      </c>
      <c r="B114" s="6" t="s">
        <v>241</v>
      </c>
      <c r="C114" s="6" t="s">
        <v>119</v>
      </c>
      <c r="D114" s="25">
        <v>100</v>
      </c>
      <c r="E114" s="25">
        <f t="shared" si="1"/>
        <v>20</v>
      </c>
      <c r="F114" s="25">
        <f>D114+E114</f>
        <v>120</v>
      </c>
      <c r="G114" s="6"/>
      <c r="H114" s="6"/>
      <c r="I114" s="6"/>
      <c r="J114" s="46">
        <f>IFERROR(VLOOKUP(LEFT(C114,SEARCH(" ",C114)-1),'Code clients'!$A$3:$B$21,2,FALSE),"??")</f>
        <v>7</v>
      </c>
    </row>
    <row r="115" spans="1:10" hidden="1">
      <c r="A115" s="23">
        <v>41973</v>
      </c>
      <c r="B115" s="24"/>
      <c r="C115" s="24" t="s">
        <v>274</v>
      </c>
      <c r="D115" s="25">
        <v>100</v>
      </c>
      <c r="E115" s="25">
        <f t="shared" si="1"/>
        <v>20</v>
      </c>
      <c r="F115" s="25">
        <f>D115+E115</f>
        <v>120</v>
      </c>
      <c r="G115" s="26">
        <v>42023</v>
      </c>
      <c r="H115" s="24" t="s">
        <v>13</v>
      </c>
      <c r="I115" s="6"/>
      <c r="J115" s="46">
        <f>IFERROR(VLOOKUP(LEFT(C115,SEARCH(" ",C115)-1),'Code clients'!$A$3:$B$21,2,FALSE),"??")</f>
        <v>9</v>
      </c>
    </row>
    <row r="116" spans="1:10" hidden="1">
      <c r="A116" s="23">
        <v>41973</v>
      </c>
      <c r="B116" s="24"/>
      <c r="C116" s="24" t="s">
        <v>274</v>
      </c>
      <c r="D116" s="25">
        <v>100</v>
      </c>
      <c r="E116" s="25">
        <f t="shared" si="1"/>
        <v>20</v>
      </c>
      <c r="F116" s="25">
        <f>D116+E116</f>
        <v>120</v>
      </c>
      <c r="G116" s="26">
        <v>42023</v>
      </c>
      <c r="H116" s="24" t="s">
        <v>13</v>
      </c>
      <c r="I116" s="6"/>
      <c r="J116" s="46">
        <f>IFERROR(VLOOKUP(LEFT(C116,SEARCH(" ",C116)-1),'Code clients'!$A$3:$B$21,2,FALSE),"??")</f>
        <v>9</v>
      </c>
    </row>
    <row r="117" spans="1:10" hidden="1">
      <c r="A117" s="23">
        <v>41996</v>
      </c>
      <c r="B117" s="24" t="s">
        <v>242</v>
      </c>
      <c r="C117" s="24" t="s">
        <v>243</v>
      </c>
      <c r="D117" s="25">
        <v>100</v>
      </c>
      <c r="E117" s="25">
        <f t="shared" si="1"/>
        <v>20</v>
      </c>
      <c r="F117" s="25">
        <f>D117+E117</f>
        <v>120</v>
      </c>
      <c r="G117" s="26">
        <v>42016</v>
      </c>
      <c r="H117" s="24" t="s">
        <v>13</v>
      </c>
      <c r="I117" s="6"/>
      <c r="J117" s="46">
        <f>IFERROR(VLOOKUP(LEFT(C117,SEARCH(" ",C117)-1),'Code clients'!$A$3:$B$21,2,FALSE),"??")</f>
        <v>6</v>
      </c>
    </row>
    <row r="118" spans="1:10">
      <c r="A118" s="29">
        <v>42003</v>
      </c>
      <c r="B118" s="6" t="s">
        <v>244</v>
      </c>
      <c r="C118" s="6" t="s">
        <v>11</v>
      </c>
      <c r="D118" s="25">
        <v>100</v>
      </c>
      <c r="E118" s="25">
        <f t="shared" si="1"/>
        <v>20</v>
      </c>
      <c r="F118" s="25">
        <f>D118+E118</f>
        <v>120</v>
      </c>
      <c r="G118" s="6"/>
      <c r="H118" s="6"/>
      <c r="I118" s="6"/>
      <c r="J118" s="46" t="str">
        <f>IFERROR(VLOOKUP(LEFT(C118,SEARCH(" ",C118)-1),'Code clients'!$A$3:$B$21,2,FALSE),"??")</f>
        <v>??</v>
      </c>
    </row>
    <row r="119" spans="1:10" hidden="1">
      <c r="A119" s="23">
        <v>41996</v>
      </c>
      <c r="B119" s="24" t="s">
        <v>246</v>
      </c>
      <c r="C119" s="24" t="s">
        <v>245</v>
      </c>
      <c r="D119" s="25">
        <v>100</v>
      </c>
      <c r="E119" s="25">
        <f t="shared" si="1"/>
        <v>20</v>
      </c>
      <c r="F119" s="25">
        <f>D119+E119</f>
        <v>120</v>
      </c>
      <c r="G119" s="26">
        <v>42357</v>
      </c>
      <c r="H119" s="24" t="s">
        <v>13</v>
      </c>
      <c r="I119" s="6"/>
      <c r="J119" s="46">
        <f>IFERROR(VLOOKUP(LEFT(C119,SEARCH(" ",C119)-1),'Code clients'!$A$3:$B$21,2,FALSE),"??")</f>
        <v>6</v>
      </c>
    </row>
    <row r="120" spans="1:10" hidden="1">
      <c r="A120" s="29">
        <v>41996</v>
      </c>
      <c r="B120" s="6" t="s">
        <v>247</v>
      </c>
      <c r="C120" s="6" t="s">
        <v>248</v>
      </c>
      <c r="D120" s="25">
        <v>100</v>
      </c>
      <c r="E120" s="25">
        <f t="shared" si="1"/>
        <v>20</v>
      </c>
      <c r="F120" s="25">
        <f>D120+E120</f>
        <v>120</v>
      </c>
      <c r="G120" s="6"/>
      <c r="H120" s="6"/>
      <c r="I120" s="6"/>
      <c r="J120" s="46">
        <f>IFERROR(VLOOKUP(LEFT(C120,SEARCH(" ",C120)-1),'Code clients'!$A$3:$B$21,2,FALSE),"??")</f>
        <v>8</v>
      </c>
    </row>
    <row r="121" spans="1:10">
      <c r="A121" s="23">
        <v>41996</v>
      </c>
      <c r="B121" s="24" t="s">
        <v>249</v>
      </c>
      <c r="C121" s="24" t="s">
        <v>250</v>
      </c>
      <c r="D121" s="25">
        <v>100</v>
      </c>
      <c r="E121" s="25">
        <f t="shared" si="1"/>
        <v>20</v>
      </c>
      <c r="F121" s="25">
        <f>D121+E121</f>
        <v>120</v>
      </c>
      <c r="G121" s="26">
        <v>42018</v>
      </c>
      <c r="H121" s="24" t="s">
        <v>13</v>
      </c>
      <c r="I121" s="6"/>
      <c r="J121" s="46" t="str">
        <f>IFERROR(VLOOKUP(LEFT(C121,SEARCH(" ",C121)-1),'Code clients'!$A$3:$B$21,2,FALSE),"??")</f>
        <v>??</v>
      </c>
    </row>
    <row r="122" spans="1:10">
      <c r="A122" s="29">
        <v>41996</v>
      </c>
      <c r="B122" s="6" t="s">
        <v>251</v>
      </c>
      <c r="C122" s="6" t="s">
        <v>252</v>
      </c>
      <c r="D122" s="25">
        <v>100</v>
      </c>
      <c r="E122" s="25">
        <f t="shared" si="1"/>
        <v>20</v>
      </c>
      <c r="F122" s="25">
        <f>D122+E122</f>
        <v>120</v>
      </c>
      <c r="G122" s="6"/>
      <c r="H122" s="6"/>
      <c r="I122" s="6"/>
      <c r="J122" s="46" t="str">
        <f>IFERROR(VLOOKUP(LEFT(C122,SEARCH(" ",C122)-1),'Code clients'!$A$3:$B$21,2,FALSE),"??")</f>
        <v>??</v>
      </c>
    </row>
    <row r="123" spans="1:10">
      <c r="A123" s="29">
        <v>41996</v>
      </c>
      <c r="B123" s="6" t="s">
        <v>253</v>
      </c>
      <c r="C123" s="6" t="s">
        <v>254</v>
      </c>
      <c r="D123" s="25">
        <v>100</v>
      </c>
      <c r="E123" s="25">
        <f t="shared" si="1"/>
        <v>20</v>
      </c>
      <c r="F123" s="25">
        <f>D123+E123</f>
        <v>120</v>
      </c>
      <c r="G123" s="6"/>
      <c r="H123" s="6"/>
      <c r="I123" s="6"/>
      <c r="J123" s="46" t="str">
        <f>IFERROR(VLOOKUP(LEFT(C123,SEARCH(" ",C123)-1),'Code clients'!$A$3:$B$21,2,FALSE),"??")</f>
        <v>??</v>
      </c>
    </row>
    <row r="124" spans="1:10">
      <c r="A124" s="29">
        <v>41996</v>
      </c>
      <c r="B124" s="6" t="s">
        <v>255</v>
      </c>
      <c r="C124" s="6" t="s">
        <v>256</v>
      </c>
      <c r="D124" s="25">
        <v>100</v>
      </c>
      <c r="E124" s="25">
        <f t="shared" si="1"/>
        <v>20</v>
      </c>
      <c r="F124" s="25">
        <f>D124+E124</f>
        <v>120</v>
      </c>
      <c r="G124" s="6"/>
      <c r="H124" s="6"/>
      <c r="I124" s="6"/>
      <c r="J124" s="46" t="str">
        <f>IFERROR(VLOOKUP(LEFT(C124,SEARCH(" ",C124)-1),'Code clients'!$A$3:$B$21,2,FALSE),"??")</f>
        <v>??</v>
      </c>
    </row>
    <row r="125" spans="1:10" hidden="1">
      <c r="A125" s="29">
        <v>41996</v>
      </c>
      <c r="B125" s="6" t="s">
        <v>257</v>
      </c>
      <c r="C125" s="6" t="s">
        <v>258</v>
      </c>
      <c r="D125" s="25">
        <v>100</v>
      </c>
      <c r="E125" s="25">
        <f t="shared" si="1"/>
        <v>20</v>
      </c>
      <c r="F125" s="25">
        <f>D125+E125</f>
        <v>120</v>
      </c>
      <c r="G125" s="6"/>
      <c r="H125" s="6"/>
      <c r="I125" s="6"/>
      <c r="J125" s="46">
        <f>IFERROR(VLOOKUP(LEFT(C125,SEARCH(" ",C125)-1),'Code clients'!$A$3:$B$21,2,FALSE),"??")</f>
        <v>4</v>
      </c>
    </row>
    <row r="126" spans="1:10" hidden="1">
      <c r="A126" s="29">
        <v>41996</v>
      </c>
      <c r="B126" s="6" t="s">
        <v>259</v>
      </c>
      <c r="C126" s="6" t="s">
        <v>260</v>
      </c>
      <c r="D126" s="25">
        <v>100</v>
      </c>
      <c r="E126" s="25">
        <f t="shared" si="1"/>
        <v>20</v>
      </c>
      <c r="F126" s="25">
        <f>D126+E126</f>
        <v>120</v>
      </c>
      <c r="G126" s="6"/>
      <c r="H126" s="6"/>
      <c r="I126" s="6"/>
      <c r="J126" s="46">
        <f>IFERROR(VLOOKUP(LEFT(C126,SEARCH(" ",C126)-1),'Code clients'!$A$3:$B$21,2,FALSE),"??")</f>
        <v>2</v>
      </c>
    </row>
    <row r="127" spans="1:10">
      <c r="A127" s="23">
        <v>41996</v>
      </c>
      <c r="B127" s="24" t="s">
        <v>261</v>
      </c>
      <c r="C127" s="24" t="s">
        <v>262</v>
      </c>
      <c r="D127" s="25">
        <v>100</v>
      </c>
      <c r="E127" s="25">
        <f t="shared" si="1"/>
        <v>20</v>
      </c>
      <c r="F127" s="25">
        <f>D127+E127</f>
        <v>120</v>
      </c>
      <c r="G127" s="26">
        <v>42017</v>
      </c>
      <c r="H127" s="24" t="s">
        <v>13</v>
      </c>
      <c r="I127" s="6"/>
      <c r="J127" s="46" t="str">
        <f>IFERROR(VLOOKUP(LEFT(C127,SEARCH(" ",C127)-1),'Code clients'!$A$3:$B$21,2,FALSE),"??")</f>
        <v>??</v>
      </c>
    </row>
    <row r="128" spans="1:10" hidden="1">
      <c r="A128" s="29">
        <v>41996</v>
      </c>
      <c r="B128" s="6" t="s">
        <v>263</v>
      </c>
      <c r="C128" s="6" t="s">
        <v>264</v>
      </c>
      <c r="D128" s="25">
        <v>100</v>
      </c>
      <c r="E128" s="25">
        <f t="shared" si="1"/>
        <v>20</v>
      </c>
      <c r="F128" s="25">
        <f>D128+E128</f>
        <v>120</v>
      </c>
      <c r="G128" s="6"/>
      <c r="H128" s="6"/>
      <c r="I128" s="6"/>
      <c r="J128" s="46">
        <f>IFERROR(VLOOKUP(LEFT(C128,SEARCH(" ",C128)-1),'Code clients'!$A$3:$B$21,2,FALSE),"??")</f>
        <v>2</v>
      </c>
    </row>
    <row r="129" spans="1:10" hidden="1">
      <c r="A129" s="29">
        <v>41996</v>
      </c>
      <c r="B129" s="6" t="s">
        <v>265</v>
      </c>
      <c r="C129" s="6" t="s">
        <v>266</v>
      </c>
      <c r="D129" s="25">
        <v>100</v>
      </c>
      <c r="E129" s="25">
        <f t="shared" si="1"/>
        <v>20</v>
      </c>
      <c r="F129" s="25">
        <f>D129+E129</f>
        <v>120</v>
      </c>
      <c r="G129" s="6"/>
      <c r="H129" s="6"/>
      <c r="I129" s="6"/>
      <c r="J129" s="46">
        <f>IFERROR(VLOOKUP(LEFT(C129,SEARCH(" ",C129)-1),'Code clients'!$A$3:$B$21,2,FALSE),"??")</f>
        <v>7</v>
      </c>
    </row>
    <row r="130" spans="1:10" hidden="1">
      <c r="A130" s="23">
        <v>41996</v>
      </c>
      <c r="B130" s="24" t="s">
        <v>267</v>
      </c>
      <c r="C130" s="24" t="s">
        <v>135</v>
      </c>
      <c r="D130" s="25">
        <v>100</v>
      </c>
      <c r="E130" s="25">
        <f t="shared" si="1"/>
        <v>20</v>
      </c>
      <c r="F130" s="25">
        <f>D130+E130</f>
        <v>120</v>
      </c>
      <c r="G130" s="26">
        <v>42362</v>
      </c>
      <c r="H130" s="24" t="s">
        <v>13</v>
      </c>
      <c r="I130" s="6"/>
      <c r="J130" s="46">
        <f>IFERROR(VLOOKUP(LEFT(C130,SEARCH(" ",C130)-1),'Code clients'!$A$3:$B$21,2,FALSE),"??")</f>
        <v>1</v>
      </c>
    </row>
    <row r="131" spans="1:10">
      <c r="A131" s="29">
        <v>41996</v>
      </c>
      <c r="B131" s="6" t="s">
        <v>268</v>
      </c>
      <c r="C131" s="6" t="s">
        <v>269</v>
      </c>
      <c r="D131" s="25">
        <v>100</v>
      </c>
      <c r="E131" s="25">
        <f t="shared" si="1"/>
        <v>20</v>
      </c>
      <c r="F131" s="25">
        <f>D131+E131</f>
        <v>120</v>
      </c>
      <c r="G131" s="6"/>
      <c r="H131" s="6"/>
      <c r="I131" s="6"/>
      <c r="J131" s="46" t="str">
        <f>IFERROR(VLOOKUP(LEFT(C131,SEARCH(" ",C131)-1),'Code clients'!$A$3:$B$21,2,FALSE),"??")</f>
        <v>??</v>
      </c>
    </row>
    <row r="133" spans="1:10">
      <c r="D133" s="3">
        <f>SUBTOTAL(9,D7:D132)</f>
        <v>3100</v>
      </c>
    </row>
  </sheetData>
  <autoFilter ref="A6:K131">
    <filterColumn colId="2">
      <customFilters>
        <customFilter val="**"/>
      </customFilters>
    </filterColumn>
    <filterColumn colId="9">
      <filters>
        <filter val="??"/>
      </filters>
    </filterColumn>
  </autoFilter>
  <mergeCells count="2">
    <mergeCell ref="A4:D4"/>
    <mergeCell ref="G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22"/>
  <sheetViews>
    <sheetView workbookViewId="0">
      <selection activeCell="C26" sqref="C26"/>
    </sheetView>
  </sheetViews>
  <sheetFormatPr baseColWidth="10" defaultRowHeight="15"/>
  <cols>
    <col min="1" max="1" width="15.42578125" bestFit="1" customWidth="1"/>
  </cols>
  <sheetData>
    <row r="2" spans="1:5">
      <c r="A2" t="s">
        <v>278</v>
      </c>
      <c r="E2" t="s">
        <v>285</v>
      </c>
    </row>
    <row r="3" spans="1:5">
      <c r="A3" s="6" t="s">
        <v>279</v>
      </c>
      <c r="B3" s="6">
        <v>1</v>
      </c>
      <c r="E3" t="s">
        <v>286</v>
      </c>
    </row>
    <row r="4" spans="1:5">
      <c r="A4" s="6" t="s">
        <v>280</v>
      </c>
      <c r="B4" s="6">
        <v>2</v>
      </c>
      <c r="E4" t="s">
        <v>287</v>
      </c>
    </row>
    <row r="5" spans="1:5">
      <c r="A5" s="6" t="s">
        <v>11</v>
      </c>
      <c r="B5" s="6">
        <v>3</v>
      </c>
      <c r="E5" s="2" t="s">
        <v>250</v>
      </c>
    </row>
    <row r="6" spans="1:5">
      <c r="A6" s="6" t="s">
        <v>5</v>
      </c>
      <c r="B6" s="6">
        <v>4</v>
      </c>
      <c r="E6" t="s">
        <v>252</v>
      </c>
    </row>
    <row r="7" spans="1:5">
      <c r="A7" s="6" t="s">
        <v>271</v>
      </c>
      <c r="B7" s="6">
        <v>5</v>
      </c>
      <c r="E7" t="s">
        <v>269</v>
      </c>
    </row>
    <row r="8" spans="1:5">
      <c r="A8" s="6" t="s">
        <v>10</v>
      </c>
      <c r="B8" s="6">
        <v>6</v>
      </c>
    </row>
    <row r="9" spans="1:5">
      <c r="A9" s="6" t="s">
        <v>281</v>
      </c>
      <c r="B9" s="6">
        <v>7</v>
      </c>
    </row>
    <row r="10" spans="1:5">
      <c r="A10" s="6" t="s">
        <v>282</v>
      </c>
      <c r="B10" s="6">
        <v>8</v>
      </c>
    </row>
    <row r="11" spans="1:5">
      <c r="A11" s="6" t="s">
        <v>283</v>
      </c>
      <c r="B11" s="6">
        <v>9</v>
      </c>
    </row>
    <row r="12" spans="1:5">
      <c r="A12" s="6" t="s">
        <v>288</v>
      </c>
      <c r="B12" s="6">
        <v>10</v>
      </c>
    </row>
    <row r="13" spans="1:5">
      <c r="A13" s="6" t="s">
        <v>284</v>
      </c>
      <c r="B13" s="6">
        <v>11</v>
      </c>
    </row>
    <row r="14" spans="1:5">
      <c r="A14" s="6" t="s">
        <v>256</v>
      </c>
      <c r="B14" s="6">
        <v>12</v>
      </c>
    </row>
    <row r="15" spans="1:5">
      <c r="A15" s="6" t="s">
        <v>277</v>
      </c>
      <c r="B15" s="6">
        <v>13</v>
      </c>
    </row>
    <row r="16" spans="1:5">
      <c r="A16" s="6" t="s">
        <v>121</v>
      </c>
      <c r="B16" s="6">
        <v>14</v>
      </c>
    </row>
    <row r="17" spans="1:2">
      <c r="A17" s="7" t="s">
        <v>289</v>
      </c>
      <c r="B17" s="6">
        <v>15</v>
      </c>
    </row>
    <row r="18" spans="1:2">
      <c r="A18" s="7" t="s">
        <v>290</v>
      </c>
      <c r="B18" s="6">
        <v>16</v>
      </c>
    </row>
    <row r="19" spans="1:2">
      <c r="A19" s="7" t="s">
        <v>291</v>
      </c>
      <c r="B19" s="6">
        <v>17</v>
      </c>
    </row>
    <row r="20" spans="1:2">
      <c r="A20" s="7" t="s">
        <v>292</v>
      </c>
      <c r="B20" s="6">
        <v>18</v>
      </c>
    </row>
    <row r="21" spans="1:2">
      <c r="A21" s="7" t="s">
        <v>262</v>
      </c>
      <c r="B21" s="6">
        <v>19</v>
      </c>
    </row>
    <row r="22" spans="1:2">
      <c r="A22" s="8" t="s">
        <v>294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4"/>
  <sheetViews>
    <sheetView workbookViewId="0">
      <selection activeCell="C1" sqref="C1"/>
    </sheetView>
  </sheetViews>
  <sheetFormatPr baseColWidth="10" defaultRowHeight="15"/>
  <cols>
    <col min="2" max="2" width="15.42578125" bestFit="1" customWidth="1"/>
  </cols>
  <sheetData>
    <row r="1" spans="1:15">
      <c r="C1" s="44" t="s">
        <v>299</v>
      </c>
    </row>
    <row r="4" spans="1:15">
      <c r="A4" s="6" t="s">
        <v>296</v>
      </c>
      <c r="B4" s="6" t="s">
        <v>300</v>
      </c>
      <c r="C4" s="11">
        <v>41640</v>
      </c>
      <c r="D4" s="11">
        <v>41671</v>
      </c>
      <c r="E4" s="11">
        <v>41699</v>
      </c>
      <c r="F4" s="11">
        <v>41730</v>
      </c>
      <c r="G4" s="11">
        <v>41760</v>
      </c>
      <c r="H4" s="11">
        <v>41791</v>
      </c>
      <c r="I4" s="11">
        <v>41821</v>
      </c>
      <c r="J4" s="11">
        <v>41852</v>
      </c>
      <c r="K4" s="11">
        <v>41883</v>
      </c>
      <c r="L4" s="11">
        <v>41913</v>
      </c>
      <c r="M4" s="11">
        <v>41944</v>
      </c>
      <c r="N4" s="11">
        <v>41974</v>
      </c>
      <c r="O4" s="6" t="s">
        <v>295</v>
      </c>
    </row>
    <row r="5" spans="1:15">
      <c r="A5" s="6">
        <v>1</v>
      </c>
      <c r="B5" s="9" t="s">
        <v>279</v>
      </c>
      <c r="C5" s="6">
        <f>SUMPRODUCT(('2014'!J7:J131='Analyse Client'!A5)*('2014'!A7:A131='Analyse Client'!C4)*'2014'!F7:F131)</f>
        <v>0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>
      <c r="A6" s="6">
        <v>2</v>
      </c>
      <c r="B6" s="9" t="s">
        <v>280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>
      <c r="A7" s="6">
        <v>3</v>
      </c>
      <c r="B7" s="9" t="s">
        <v>11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5">
      <c r="A8" s="6">
        <v>4</v>
      </c>
      <c r="B8" s="9" t="s">
        <v>5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</row>
    <row r="9" spans="1:15">
      <c r="A9" s="6">
        <v>5</v>
      </c>
      <c r="B9" s="9" t="s">
        <v>271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>
      <c r="A10" s="6">
        <v>6</v>
      </c>
      <c r="B10" s="9" t="s">
        <v>10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</row>
    <row r="11" spans="1:15">
      <c r="A11" s="6">
        <v>7</v>
      </c>
      <c r="B11" s="9" t="s">
        <v>281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</row>
    <row r="12" spans="1:15">
      <c r="A12" s="6">
        <v>8</v>
      </c>
      <c r="B12" s="9" t="s">
        <v>282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</row>
    <row r="13" spans="1:15">
      <c r="A13" s="6">
        <v>9</v>
      </c>
      <c r="B13" s="9" t="s">
        <v>283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>
      <c r="A14" s="6">
        <v>10</v>
      </c>
      <c r="B14" s="9" t="s">
        <v>288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</row>
    <row r="15" spans="1:15">
      <c r="A15" s="6">
        <v>11</v>
      </c>
      <c r="B15" s="9" t="s">
        <v>284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</row>
    <row r="16" spans="1:15">
      <c r="A16" s="6">
        <v>12</v>
      </c>
      <c r="B16" s="9" t="s">
        <v>256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</row>
    <row r="17" spans="1:15">
      <c r="A17" s="6">
        <v>13</v>
      </c>
      <c r="B17" s="9" t="s">
        <v>277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</row>
    <row r="18" spans="1:15">
      <c r="A18" s="6">
        <v>14</v>
      </c>
      <c r="B18" s="9" t="s">
        <v>121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</row>
    <row r="19" spans="1:15">
      <c r="A19" s="6">
        <v>15</v>
      </c>
      <c r="B19" s="10" t="s">
        <v>289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>
      <c r="A20" s="6">
        <v>16</v>
      </c>
      <c r="B20" s="10" t="s">
        <v>290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</row>
    <row r="21" spans="1:15">
      <c r="A21" s="6">
        <v>17</v>
      </c>
      <c r="B21" s="10" t="s">
        <v>291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</row>
    <row r="22" spans="1:15">
      <c r="A22" s="6">
        <v>18</v>
      </c>
      <c r="B22" s="10" t="s">
        <v>292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</row>
    <row r="23" spans="1:15">
      <c r="A23" s="6">
        <v>19</v>
      </c>
      <c r="B23" s="10" t="s">
        <v>262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</row>
    <row r="24" spans="1:15">
      <c r="A24" s="6" t="s">
        <v>294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2014</vt:lpstr>
      <vt:lpstr>Code clients</vt:lpstr>
      <vt:lpstr>Analyse Client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</dc:creator>
  <cp:lastModifiedBy>Axelle Thomas</cp:lastModifiedBy>
  <cp:lastPrinted>2014-12-09T18:05:25Z</cp:lastPrinted>
  <dcterms:created xsi:type="dcterms:W3CDTF">2012-06-26T21:15:54Z</dcterms:created>
  <dcterms:modified xsi:type="dcterms:W3CDTF">2015-04-07T20:03:42Z</dcterms:modified>
</cp:coreProperties>
</file>